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24226"/>
  <mc:AlternateContent xmlns:mc="http://schemas.openxmlformats.org/markup-compatibility/2006">
    <mc:Choice Requires="x15">
      <x15ac:absPath xmlns:x15ac="http://schemas.microsoft.com/office/spreadsheetml/2010/11/ac" url="C:\Users\jms46\Desktop\Master\"/>
    </mc:Choice>
  </mc:AlternateContent>
  <xr:revisionPtr revIDLastSave="0" documentId="8_{76503572-42CB-43B5-89FE-B2709DD7A9D9}" xr6:coauthVersionLast="47" xr6:coauthVersionMax="47" xr10:uidLastSave="{00000000-0000-0000-0000-000000000000}"/>
  <workbookProtection workbookAlgorithmName="SHA-512" workbookHashValue="qzenoh38GJP4HyDVgMkwt5qpKJ24P7KT18TSuQAiCwrj6FB0YMurNshBzY1GDkjAGBVXiqofUTXxjLuVbLB2SQ==" workbookSaltValue="ntGQYtnhHJ3ZDosxyswz6Q==" workbookSpinCount="100000" lockStructure="1"/>
  <bookViews>
    <workbookView xWindow="28680" yWindow="-120" windowWidth="29040" windowHeight="17640" tabRatio="950" firstSheet="2" activeTab="3" xr2:uid="{00000000-000D-0000-FFFF-FFFF00000000}"/>
  </bookViews>
  <sheets>
    <sheet name="Backend &gt;&gt;" sheetId="69" state="hidden" r:id="rId1"/>
    <sheet name="Additional Keep-Drop Criteria" sheetId="83" state="hidden" r:id="rId2"/>
    <sheet name="README" sheetId="112" r:id="rId3"/>
    <sheet name="Summary" sheetId="114" r:id="rId4"/>
    <sheet name="Supplier Comments" sheetId="116" r:id="rId5"/>
    <sheet name="Assessment &gt;&gt;" sheetId="115" r:id="rId6"/>
    <sheet name="1" sheetId="105" r:id="rId7"/>
    <sheet name="2" sheetId="103" r:id="rId8"/>
    <sheet name="3" sheetId="106" r:id="rId9"/>
    <sheet name="4" sheetId="107" r:id="rId10"/>
    <sheet name="5" sheetId="108" r:id="rId11"/>
    <sheet name="6" sheetId="110" r:id="rId12"/>
    <sheet name="Lists" sheetId="104" r:id="rId13"/>
  </sheets>
  <definedNames>
    <definedName name="_xlnm._FilterDatabase" localSheetId="6" hidden="1">'1'!$A$4:$C$5</definedName>
    <definedName name="_xlnm._FilterDatabase" localSheetId="7" hidden="1">'2'!$A$4:$D$5</definedName>
    <definedName name="_xlnm._FilterDatabase" localSheetId="8" hidden="1">'3'!$A$4:$C$5</definedName>
    <definedName name="_xlnm._FilterDatabase" localSheetId="9" hidden="1">'4'!$A$4:$D$6</definedName>
    <definedName name="_xlnm._FilterDatabase" localSheetId="10" hidden="1">'5'!$A$4:$C$5</definedName>
    <definedName name="_xlnm._FilterDatabase" localSheetId="11" hidden="1">'6'!$A$4:$C$5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14" l="1"/>
  <c r="D14" i="114"/>
  <c r="D12" i="114"/>
  <c r="D13" i="114"/>
  <c r="D22" i="114"/>
  <c r="D7" i="114"/>
  <c r="D29" i="114" l="1"/>
  <c r="E29" i="114" s="1"/>
  <c r="M29" i="114" s="1"/>
  <c r="D28" i="114"/>
  <c r="E28" i="114" s="1"/>
  <c r="M28" i="114" s="1"/>
  <c r="W13" i="114"/>
  <c r="V13" i="114"/>
  <c r="U13" i="114"/>
  <c r="T13" i="114"/>
  <c r="S13" i="114"/>
  <c r="D30" i="114"/>
  <c r="AG29" i="114" s="1"/>
  <c r="D27" i="114"/>
  <c r="AG26" i="114" s="1"/>
  <c r="D26" i="114"/>
  <c r="AG25" i="114" s="1"/>
  <c r="D25" i="114"/>
  <c r="E25" i="114" s="1"/>
  <c r="E22" i="114"/>
  <c r="M22" i="114" s="1"/>
  <c r="D21" i="114"/>
  <c r="E21" i="114" s="1"/>
  <c r="M21" i="114" s="1"/>
  <c r="D20" i="114"/>
  <c r="E20" i="114" s="1"/>
  <c r="M20" i="114" s="1"/>
  <c r="D19" i="114"/>
  <c r="E19" i="114" s="1"/>
  <c r="M19" i="114" s="1"/>
  <c r="D18" i="114"/>
  <c r="E18" i="114" s="1"/>
  <c r="M18" i="114" s="1"/>
  <c r="AG14" i="114"/>
  <c r="E14" i="114"/>
  <c r="M14" i="114" s="1"/>
  <c r="E13" i="114"/>
  <c r="M13" i="114" s="1"/>
  <c r="E12" i="114"/>
  <c r="M12" i="114" s="1"/>
  <c r="D11" i="114"/>
  <c r="E11" i="114" s="1"/>
  <c r="M11" i="114" s="1"/>
  <c r="D10" i="114"/>
  <c r="AG9" i="114" s="1"/>
  <c r="AD6" i="114"/>
  <c r="D6" i="114"/>
  <c r="E6" i="114" s="1"/>
  <c r="M6" i="114" s="1"/>
  <c r="D5" i="114"/>
  <c r="E5" i="114" s="1"/>
  <c r="M5" i="114" s="1"/>
  <c r="P18" i="114" l="1"/>
  <c r="Q18" i="114" s="1"/>
  <c r="F18" i="114" s="1"/>
  <c r="AC6" i="114"/>
  <c r="AE6" i="114"/>
  <c r="AF6" i="114"/>
  <c r="AG6" i="114"/>
  <c r="AF9" i="114"/>
  <c r="AH9" i="114" s="1"/>
  <c r="AI9" i="114" s="1"/>
  <c r="E10" i="114" s="1"/>
  <c r="M10" i="114" s="1"/>
  <c r="AF29" i="114"/>
  <c r="AH29" i="114" s="1"/>
  <c r="AI29" i="114" s="1"/>
  <c r="E30" i="114" s="1"/>
  <c r="M30" i="114" s="1"/>
  <c r="AF25" i="114"/>
  <c r="AH25" i="114" s="1"/>
  <c r="AI25" i="114" s="1"/>
  <c r="E26" i="114" s="1"/>
  <c r="M26" i="114" s="1"/>
  <c r="M25" i="114"/>
  <c r="AF14" i="114"/>
  <c r="AH14" i="114" s="1"/>
  <c r="AI14" i="114" s="1"/>
  <c r="E15" i="114" s="1"/>
  <c r="M15" i="114" s="1"/>
  <c r="AF26" i="114"/>
  <c r="AH26" i="114" s="1"/>
  <c r="AI26" i="114" s="1"/>
  <c r="E27" i="114" s="1"/>
  <c r="M27" i="114" s="1"/>
  <c r="U5" i="114" l="1"/>
  <c r="P10" i="114"/>
  <c r="Q10" i="114" s="1"/>
  <c r="F10" i="114" s="1"/>
  <c r="P25" i="114"/>
  <c r="Q25" i="114" s="1"/>
  <c r="F25" i="114" s="1"/>
  <c r="AH6" i="114"/>
  <c r="E33" i="114" l="1"/>
  <c r="X19" i="114" s="1"/>
  <c r="AI6" i="114"/>
  <c r="E7" i="114" s="1"/>
  <c r="M7" i="114" s="1"/>
  <c r="P5" i="114" s="1"/>
  <c r="Q5" i="114" s="1"/>
  <c r="W18" i="114"/>
  <c r="S18" i="114"/>
  <c r="V18" i="114"/>
  <c r="U18" i="114"/>
  <c r="T18" i="114"/>
  <c r="T5" i="114"/>
  <c r="V5" i="114"/>
  <c r="F5" i="114" l="1"/>
  <c r="S5" i="114"/>
  <c r="W5" i="114" s="1"/>
  <c r="W9" i="114" s="1"/>
  <c r="X18" i="114"/>
  <c r="T9" i="114"/>
  <c r="V9" i="114" l="1"/>
  <c r="U9" i="114"/>
  <c r="X9" i="114" s="1"/>
  <c r="X14" i="114" s="1"/>
  <c r="X21" i="114" l="1"/>
  <c r="X23" i="114" s="1"/>
  <c r="F33" i="114" l="1"/>
  <c r="J9" i="114"/>
  <c r="J6" i="114"/>
</calcChain>
</file>

<file path=xl/sharedStrings.xml><?xml version="1.0" encoding="utf-8"?>
<sst xmlns="http://schemas.openxmlformats.org/spreadsheetml/2006/main" count="3581" uniqueCount="173">
  <si>
    <t>© HIRC All Rights Reserved</t>
  </si>
  <si>
    <t>Policies &amp; Procedures</t>
  </si>
  <si>
    <t>Survey Questions</t>
  </si>
  <si>
    <t>Interview Questions</t>
  </si>
  <si>
    <t>Quality Management</t>
  </si>
  <si>
    <t>Data Governance and Management</t>
  </si>
  <si>
    <t>Index</t>
  </si>
  <si>
    <t>Diagnostic</t>
  </si>
  <si>
    <t>Demand Planning</t>
  </si>
  <si>
    <t>Inventory Management</t>
  </si>
  <si>
    <t>Logistics</t>
  </si>
  <si>
    <t>Supply Chain Visibility</t>
  </si>
  <si>
    <t>Supplier Management</t>
  </si>
  <si>
    <t>Risk Management and Contingency Planning</t>
  </si>
  <si>
    <t>Market Conditions</t>
  </si>
  <si>
    <t>Type of Artifact</t>
  </si>
  <si>
    <t>Cyber / IT</t>
  </si>
  <si>
    <t>HR / Training</t>
  </si>
  <si>
    <t>Technology and Data Integration</t>
  </si>
  <si>
    <t>Regulatory</t>
  </si>
  <si>
    <t>The following tabs are backend processing tabs for scoring and assessment.</t>
  </si>
  <si>
    <t>Sub-Domains to potentially drop</t>
  </si>
  <si>
    <t>Favoured Domains</t>
  </si>
  <si>
    <t>BUs to potentially drop</t>
  </si>
  <si>
    <t>Super SME Critical Total</t>
  </si>
  <si>
    <t>Super SME Keep Total</t>
  </si>
  <si>
    <t>Super SME Drop Total</t>
  </si>
  <si>
    <t>Cardinal Critical</t>
  </si>
  <si>
    <t>Cardinal Keep/Drop</t>
  </si>
  <si>
    <t>Medline Critical</t>
  </si>
  <si>
    <t>Medline Keep/Drop</t>
  </si>
  <si>
    <t>Automation and AI Implementation</t>
  </si>
  <si>
    <t>K</t>
  </si>
  <si>
    <t>D</t>
  </si>
  <si>
    <t>Financial Stability (Profitability, Margin)</t>
  </si>
  <si>
    <t>Intellectual Property</t>
  </si>
  <si>
    <t>Finance</t>
  </si>
  <si>
    <t>Market Share</t>
  </si>
  <si>
    <t>IP</t>
  </si>
  <si>
    <t>Demand Sensing</t>
  </si>
  <si>
    <t>HR / Labor Sufficiency</t>
  </si>
  <si>
    <t>Critical</t>
  </si>
  <si>
    <t>Enterprise - Wide Inventory Accuracy</t>
  </si>
  <si>
    <t>d</t>
  </si>
  <si>
    <t>k</t>
  </si>
  <si>
    <t>N/A</t>
  </si>
  <si>
    <t>BCM Program</t>
  </si>
  <si>
    <t>Tier</t>
  </si>
  <si>
    <t>Does your organization have a written Business Continuity Management (BCM) program or policy document that has been formally approved by accountable senior management?</t>
  </si>
  <si>
    <t>Yes</t>
  </si>
  <si>
    <t>No</t>
  </si>
  <si>
    <t>Answer (Required)</t>
  </si>
  <si>
    <t>Comments (Optional)</t>
  </si>
  <si>
    <t>-</t>
  </si>
  <si>
    <t>What percentage of your organization's products and/or services is covered by a written BCM program?</t>
  </si>
  <si>
    <t>Does your organization adhere to the requirements of a BCM program approved by accountable senior management?</t>
  </si>
  <si>
    <t>When was the most recent review, if any, by your organization's senior management to ensure the effectiveness of the BCM program?</t>
  </si>
  <si>
    <t>Does your organization have a written pandemic plan that covers all locations critical to fulfillment of its customer agreements?</t>
  </si>
  <si>
    <t>Does your organization adhere to a formal process to identify opportunities for BCM program improvement and to implement documented improvement actions?</t>
  </si>
  <si>
    <t>Please provide a recent example and date showing how your organization improved its BCM program.</t>
  </si>
  <si>
    <t>Partial</t>
  </si>
  <si>
    <t>80-99%</t>
  </si>
  <si>
    <t>40-59%</t>
  </si>
  <si>
    <t>20-39%</t>
  </si>
  <si>
    <t>0-19%</t>
  </si>
  <si>
    <t>See Comments</t>
  </si>
  <si>
    <t xml:space="preserve">BIA and Risk Assessment </t>
  </si>
  <si>
    <t>Does your organization conduct on a defined periodic basis, a business impact assessment (BIA) that estimates the impact of an outage in critical functions?</t>
  </si>
  <si>
    <t>If you answered Yes to the previous question, when was the most recent review of your organization’s business impact analysis and risk assessment?</t>
  </si>
  <si>
    <t>Does your organization adhere to a formal process to review and mitigate gaps and risks identified during the business impact analysis and risk assessment?</t>
  </si>
  <si>
    <t>Which of the following are included in the Business Impact Analysis (BIA) or risk assessments? Choose all that apply.</t>
  </si>
  <si>
    <t>Critical products or services</t>
  </si>
  <si>
    <t>Disruptive threats</t>
  </si>
  <si>
    <t>Impact over time</t>
  </si>
  <si>
    <t>Restoration time frames</t>
  </si>
  <si>
    <t>Partners and suppliers</t>
  </si>
  <si>
    <t>Other</t>
  </si>
  <si>
    <t>&lt;Select All That Apply&gt;</t>
  </si>
  <si>
    <t>Table2</t>
  </si>
  <si>
    <t>Table3</t>
  </si>
  <si>
    <t>Table4</t>
  </si>
  <si>
    <t>&lt;Please Select&gt;</t>
  </si>
  <si>
    <t>Additional explanation (optional).</t>
  </si>
  <si>
    <t xml:space="preserve">Crisis Response </t>
  </si>
  <si>
    <t>Does your organization have a written and approved crisis response plan that includes a designated crisis response team(s)?</t>
  </si>
  <si>
    <t>Does your organization conduct proactive crisis response testing that adheres to written testing requirements of your BCM program?</t>
  </si>
  <si>
    <t>If you answered Yes to the previous question, when was the most recent proactive crisis response test?</t>
  </si>
  <si>
    <t>Does your organization have a written procedure for crisis communications to employees as well as to external stakeholders including customers and critical suppliers?</t>
  </si>
  <si>
    <t>Recovery</t>
  </si>
  <si>
    <t>Data</t>
  </si>
  <si>
    <t>Equipment</t>
  </si>
  <si>
    <t>Facilities</t>
  </si>
  <si>
    <t>IT</t>
  </si>
  <si>
    <t>People</t>
  </si>
  <si>
    <t>Products and services</t>
  </si>
  <si>
    <t>Supply</t>
  </si>
  <si>
    <t xml:space="preserve">Threat Monitoring </t>
  </si>
  <si>
    <t>What percentage of your organization's product or service production locations is monitored for product disruption or service delivery events?</t>
  </si>
  <si>
    <t>Does your organization monitor for disruptions for substantially all critical supplier locations used to fulfill your customer agreements?</t>
  </si>
  <si>
    <t xml:space="preserve">Supplier Risk Management </t>
  </si>
  <si>
    <t>For what percentage of your critical suppliers does your organization request evidence of a written business continuity management (BCM) program?</t>
  </si>
  <si>
    <t>For what percentage of your critical suppliers does your organization review their BCM program and provide feedback?</t>
  </si>
  <si>
    <t>Does your organization maintain emergency contact information for substantially all critical supplier locations used to fulfill your customer agreements?</t>
  </si>
  <si>
    <t>Does your company contact critical suppliers whenever their critical product or service locations are in a disaster event area in order to determine impact?</t>
  </si>
  <si>
    <t>Table6</t>
  </si>
  <si>
    <t>0-39%</t>
  </si>
  <si>
    <t>Initial</t>
  </si>
  <si>
    <t>Approved BCM (Q1)</t>
  </si>
  <si>
    <t>Crisis Plan (Q14)</t>
  </si>
  <si>
    <t>Recovery Timeframe (Q19)</t>
  </si>
  <si>
    <t>Developing</t>
  </si>
  <si>
    <t>Product BCM (Q2)</t>
  </si>
  <si>
    <t>Pandemic Plan (Q5)</t>
  </si>
  <si>
    <t>BIA (Q9)</t>
  </si>
  <si>
    <t>Communications Plan (Q17)</t>
  </si>
  <si>
    <t>Recovery Capacity (Q20)</t>
  </si>
  <si>
    <t>Organizational Monitoring (Q25)</t>
  </si>
  <si>
    <t>Defined</t>
  </si>
  <si>
    <t>BCM Adherence (Q3)</t>
  </si>
  <si>
    <t>BCM Improvement Plan (Q6)</t>
  </si>
  <si>
    <t>BIA Mitigation (Q11)</t>
  </si>
  <si>
    <t>Crisis Testing (Q15)</t>
  </si>
  <si>
    <t>Recovery Testing (Q22)</t>
  </si>
  <si>
    <t>Tested</t>
  </si>
  <si>
    <t>Supplier Monitoring (Q26)</t>
  </si>
  <si>
    <t>Supplier BCP Collection (Q28)</t>
  </si>
  <si>
    <t>Supplier BCP Feedback (Q29)</t>
  </si>
  <si>
    <t>Supplier Contacts (Q30)</t>
  </si>
  <si>
    <t>Supplier Impact Survey (Q31)</t>
  </si>
  <si>
    <t>Single Source Alternatives (Q32)</t>
  </si>
  <si>
    <t>Collaborative</t>
  </si>
  <si>
    <t>BCM fundamentals of levels 1-4 met</t>
  </si>
  <si>
    <t>Required</t>
  </si>
  <si>
    <t>Actual</t>
  </si>
  <si>
    <t>Result</t>
  </si>
  <si>
    <t>60-79%</t>
  </si>
  <si>
    <t>Sum</t>
  </si>
  <si>
    <t>TIER</t>
  </si>
  <si>
    <t>Milestones</t>
  </si>
  <si>
    <t>T1</t>
  </si>
  <si>
    <t>T2</t>
  </si>
  <si>
    <t>T3</t>
  </si>
  <si>
    <t>T4</t>
  </si>
  <si>
    <t>T5</t>
  </si>
  <si>
    <t>AvB</t>
  </si>
  <si>
    <t>A</t>
  </si>
  <si>
    <t>B</t>
  </si>
  <si>
    <t>Part A</t>
  </si>
  <si>
    <t>Points</t>
  </si>
  <si>
    <t>Part B (Q 19)</t>
  </si>
  <si>
    <t>Final</t>
  </si>
  <si>
    <t>Raw</t>
  </si>
  <si>
    <t>Summary</t>
  </si>
  <si>
    <t>Supplier Comments</t>
  </si>
  <si>
    <t>Overview</t>
  </si>
  <si>
    <t>This page drives the dropdown functionality.  Page is locked.</t>
  </si>
  <si>
    <t>The result is the lowest common demoniator based upon a milestone progression and Q19.  See ReadMe.</t>
  </si>
  <si>
    <t>Tier 1</t>
  </si>
  <si>
    <t>Tier 2</t>
  </si>
  <si>
    <t>Tier 3</t>
  </si>
  <si>
    <t>Tier 4</t>
  </si>
  <si>
    <t>Tier 5</t>
  </si>
  <si>
    <t>Calculated</t>
  </si>
  <si>
    <t>Critical functions</t>
  </si>
  <si>
    <t>Does your organization have a risk mitigation plan for substantially all its critical single-source suppliers?</t>
  </si>
  <si>
    <t>X</t>
  </si>
  <si>
    <t>&lt;Select all that apply&gt;</t>
  </si>
  <si>
    <t>dd/mm/yyyy</t>
  </si>
  <si>
    <t>What percentage of your organization’s sites that are
critical to producing and delivering of products and/or
services are covered by a living and well-rehearsed BCP
document?</t>
  </si>
  <si>
    <t>Does your organization have written procedures to
sustain the delivery of products and services at a
specified capacity despite disruption events?</t>
  </si>
  <si>
    <t>Which of the following resources are included in your
written recovery plan(s)? Choose all that apply.</t>
  </si>
  <si>
    <t>Does your organization conduct proactive recovery plan
testing that adheres to the written testing requirements of
your BCM program?</t>
  </si>
  <si>
    <t>If you answered Yes to the previous question, when was
the most recent proactive recovery plan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</si>
</sst>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4" x14ac:knownFonts="1">
    <font>
      <sz val="11"/>
      <color theme="1"/>
      <name val="Calibri"/>
      <family val="2"/>
      <scheme val="minor"/>
    </font>
    <font>
      <sz val="10"/>
      <name val="Arial"/>
      <family val="2"/>
    </font>
    <font>
      <u/>
      <sz val="11"/>
      <color theme="10"/>
      <name val="Calibri"/>
      <family val="2"/>
    </font>
    <font>
      <sz val="10"/>
      <color theme="1"/>
      <name val="Tahoma"/>
      <family val="2"/>
    </font>
    <font>
      <sz val="11"/>
      <color theme="1"/>
      <name val="Calibri"/>
      <family val="2"/>
      <scheme val="minor"/>
    </font>
    <font>
      <sz val="11"/>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11"/>
      <color theme="1" tint="0.14999847407452621"/>
      <name val="Verdana Pro"/>
      <family val="2"/>
    </font>
    <font>
      <b/>
      <sz val="11"/>
      <color theme="0"/>
      <name val="Verdana Pro"/>
      <family val="2"/>
    </font>
    <font>
      <b/>
      <sz val="11"/>
      <color theme="1" tint="0.14999847407452621"/>
      <name val="Verdana Pro"/>
      <family val="2"/>
    </font>
    <font>
      <i/>
      <sz val="11"/>
      <color theme="1" tint="0.14999847407452621"/>
      <name val="Verdana Pro"/>
      <family val="2"/>
    </font>
    <font>
      <sz val="14"/>
      <color theme="1"/>
      <name val="Verdana Pro"/>
      <family val="2"/>
    </font>
    <font>
      <sz val="14"/>
      <color theme="1" tint="0.14999847407452621"/>
      <name val="Verdana Pro"/>
      <family val="2"/>
    </font>
    <font>
      <sz val="11"/>
      <color theme="0"/>
      <name val="Verdana Pro"/>
      <family val="2"/>
    </font>
    <font>
      <b/>
      <sz val="30"/>
      <color theme="0"/>
      <name val="Verdana Pro"/>
      <family val="2"/>
    </font>
    <font>
      <b/>
      <sz val="16"/>
      <color theme="0"/>
      <name val="Verdana Pro"/>
      <family val="2"/>
    </font>
    <font>
      <sz val="13.95"/>
      <color rgb="FFFFFFFF"/>
      <name val="Arial"/>
      <family val="2"/>
    </font>
    <font>
      <sz val="11"/>
      <color rgb="FF000000"/>
      <name val="Arial"/>
      <family val="2"/>
    </font>
    <font>
      <sz val="4"/>
      <color rgb="FF000000"/>
      <name val="Arial"/>
      <family val="2"/>
    </font>
    <font>
      <sz val="8"/>
      <name val="Calibri"/>
      <family val="2"/>
      <scheme val="minor"/>
    </font>
    <font>
      <sz val="10"/>
      <color theme="1" tint="0.14999847407452621"/>
      <name val="Verdana Pro"/>
      <family val="2"/>
    </font>
    <font>
      <b/>
      <sz val="24"/>
      <color theme="0"/>
      <name val="Verdana Pro"/>
      <family val="2"/>
    </font>
    <font>
      <sz val="11"/>
      <color theme="1" tint="0.34998626667073579"/>
      <name val="Calibri"/>
      <family val="2"/>
      <scheme val="minor"/>
    </font>
    <font>
      <sz val="18"/>
      <name val="Calibri"/>
      <family val="2"/>
      <scheme val="minor"/>
    </font>
    <font>
      <sz val="11"/>
      <name val="Calibri"/>
      <family val="2"/>
      <scheme val="minor"/>
    </font>
    <font>
      <sz val="11"/>
      <color theme="4"/>
      <name val="Calibri"/>
      <family val="2"/>
      <scheme val="minor"/>
    </font>
  </fonts>
  <fills count="49">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DB3FF"/>
        <bgColor indexed="64"/>
      </patternFill>
    </fill>
    <fill>
      <patternFill patternType="solid">
        <fgColor rgb="FF6DB3FF"/>
        <bgColor rgb="FF000000"/>
      </patternFill>
    </fill>
    <fill>
      <patternFill patternType="solid">
        <fgColor theme="0" tint="-4.9989318521683403E-2"/>
        <bgColor indexed="64"/>
      </patternFill>
    </fill>
    <fill>
      <patternFill patternType="solid">
        <fgColor theme="4" tint="-0.499984740745262"/>
        <bgColor rgb="FF000000"/>
      </patternFill>
    </fill>
    <fill>
      <patternFill patternType="solid">
        <fgColor theme="4" tint="-0.499984740745262"/>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8EA9DB"/>
        <bgColor indexed="64"/>
      </patternFill>
    </fill>
    <fill>
      <patternFill patternType="solid">
        <fgColor theme="0" tint="-0.34998626667073579"/>
        <bgColor indexed="64"/>
      </patternFill>
    </fill>
    <fill>
      <patternFill patternType="solid">
        <fgColor rgb="FFF3F3F3"/>
        <bgColor indexed="64"/>
      </patternFill>
    </fill>
    <fill>
      <patternFill patternType="solid">
        <fgColor rgb="FFFFFFFF"/>
        <bgColor indexed="64"/>
      </patternFill>
    </fill>
    <fill>
      <patternFill patternType="solid">
        <fgColor theme="8"/>
        <bgColor indexed="64"/>
      </patternFill>
    </fill>
    <fill>
      <patternFill patternType="solid">
        <fgColor theme="6" tint="0.59999389629810485"/>
        <bgColor indexed="64"/>
      </patternFill>
    </fill>
    <fill>
      <patternFill patternType="solid">
        <fgColor theme="4" tint="0.79998168889431442"/>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thin">
        <color theme="0"/>
      </left>
      <right/>
      <top/>
      <bottom/>
      <diagonal/>
    </border>
    <border>
      <left/>
      <right/>
      <top/>
      <bottom style="thin">
        <color theme="0"/>
      </bottom>
      <diagonal/>
    </border>
    <border>
      <left/>
      <right style="thin">
        <color theme="0"/>
      </right>
      <top/>
      <bottom/>
      <diagonal/>
    </border>
    <border>
      <left style="thin">
        <color theme="0"/>
      </left>
      <right/>
      <top/>
      <bottom style="thin">
        <color theme="0"/>
      </bottom>
      <diagonal/>
    </border>
    <border>
      <left style="medium">
        <color rgb="FFFFFFFF"/>
      </left>
      <right/>
      <top/>
      <bottom/>
      <diagonal/>
    </border>
    <border>
      <left/>
      <right/>
      <top style="medium">
        <color rgb="FFFFFFFF"/>
      </top>
      <bottom style="medium">
        <color rgb="FFFFFFFF"/>
      </bottom>
      <diagonal/>
    </border>
    <border>
      <left/>
      <right/>
      <top/>
      <bottom style="medium">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53">
    <xf numFmtId="0" fontId="0" fillId="0" borderId="0"/>
    <xf numFmtId="0" fontId="1"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1" fillId="0" borderId="0" applyNumberFormat="0" applyFont="0" applyFill="0" applyBorder="0" applyAlignment="0" applyProtection="0"/>
    <xf numFmtId="0" fontId="1"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5"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5"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58">
    <xf numFmtId="0" fontId="0" fillId="0" borderId="0" xfId="0"/>
    <xf numFmtId="43" fontId="24" fillId="35" borderId="12" xfId="51" applyFont="1" applyFill="1" applyBorder="1" applyAlignment="1">
      <alignment horizontal="center" vertical="center" wrapText="1"/>
    </xf>
    <xf numFmtId="43" fontId="24" fillId="35" borderId="13" xfId="51" applyFont="1" applyFill="1" applyBorder="1" applyAlignment="1">
      <alignment horizontal="center" vertical="center" wrapText="1"/>
    </xf>
    <xf numFmtId="0" fontId="0" fillId="0" borderId="0" xfId="0" applyAlignment="1">
      <alignment horizontal="left"/>
    </xf>
    <xf numFmtId="0" fontId="22" fillId="0" borderId="0" xfId="0" applyFont="1"/>
    <xf numFmtId="0" fontId="0" fillId="0" borderId="0" xfId="0" applyAlignment="1">
      <alignment horizontal="center"/>
    </xf>
    <xf numFmtId="164" fontId="21" fillId="0" borderId="18" xfId="51" applyNumberFormat="1" applyFont="1" applyBorder="1" applyAlignment="1">
      <alignment horizontal="center" vertical="center"/>
    </xf>
    <xf numFmtId="164" fontId="21" fillId="0" borderId="18" xfId="51" applyNumberFormat="1" applyFont="1" applyBorder="1"/>
    <xf numFmtId="164" fontId="21" fillId="0" borderId="17" xfId="51" applyNumberFormat="1" applyFont="1" applyBorder="1"/>
    <xf numFmtId="164" fontId="21" fillId="0" borderId="16" xfId="51" applyNumberFormat="1" applyFont="1" applyBorder="1" applyAlignment="1">
      <alignment horizontal="center" vertical="center"/>
    </xf>
    <xf numFmtId="164" fontId="21" fillId="0" borderId="17" xfId="51" applyNumberFormat="1" applyFont="1" applyBorder="1" applyAlignment="1">
      <alignment horizontal="center" vertical="center"/>
    </xf>
    <xf numFmtId="0" fontId="24" fillId="34" borderId="26" xfId="0" applyFont="1" applyFill="1" applyBorder="1" applyAlignment="1">
      <alignment horizontal="left" vertical="center" wrapText="1"/>
    </xf>
    <xf numFmtId="1" fontId="23" fillId="0" borderId="27" xfId="0" applyNumberFormat="1" applyFont="1" applyBorder="1" applyAlignment="1">
      <alignment horizontal="left" vertical="center" wrapText="1"/>
    </xf>
    <xf numFmtId="1" fontId="23" fillId="0" borderId="28" xfId="0" applyNumberFormat="1" applyFont="1" applyBorder="1" applyAlignment="1">
      <alignment horizontal="left" vertical="center" wrapText="1"/>
    </xf>
    <xf numFmtId="1" fontId="23" fillId="0" borderId="29" xfId="0" applyNumberFormat="1" applyFont="1" applyBorder="1" applyAlignment="1">
      <alignment horizontal="left" vertical="center" wrapText="1"/>
    </xf>
    <xf numFmtId="43" fontId="24" fillId="35" borderId="26" xfId="51" applyFont="1" applyFill="1" applyBorder="1" applyAlignment="1">
      <alignment horizontal="center" vertical="center" wrapText="1"/>
    </xf>
    <xf numFmtId="43" fontId="21" fillId="0" borderId="27" xfId="51" applyFont="1" applyBorder="1" applyAlignment="1">
      <alignment horizontal="center" vertical="center"/>
    </xf>
    <xf numFmtId="43" fontId="21" fillId="0" borderId="29" xfId="51" applyFont="1" applyBorder="1" applyAlignment="1">
      <alignment horizontal="center" vertical="center"/>
    </xf>
    <xf numFmtId="43" fontId="21" fillId="0" borderId="28" xfId="51" applyFont="1" applyBorder="1" applyAlignment="1">
      <alignment horizontal="center" vertical="center"/>
    </xf>
    <xf numFmtId="43" fontId="24" fillId="35" borderId="21" xfId="51" applyFont="1" applyFill="1" applyBorder="1" applyAlignment="1">
      <alignment horizontal="center" vertical="center" wrapText="1"/>
    </xf>
    <xf numFmtId="43" fontId="24" fillId="35" borderId="22" xfId="51" applyFont="1" applyFill="1" applyBorder="1" applyAlignment="1">
      <alignment horizontal="center" vertical="center" wrapText="1"/>
    </xf>
    <xf numFmtId="1" fontId="21" fillId="0" borderId="24" xfId="51" applyNumberFormat="1" applyFont="1" applyBorder="1" applyAlignment="1">
      <alignment horizontal="center" vertical="center"/>
    </xf>
    <xf numFmtId="1" fontId="21" fillId="0" borderId="14" xfId="51" applyNumberFormat="1" applyFont="1" applyBorder="1" applyAlignment="1">
      <alignment horizontal="center" vertical="center"/>
    </xf>
    <xf numFmtId="1" fontId="21" fillId="0" borderId="20" xfId="51" applyNumberFormat="1" applyFont="1" applyBorder="1" applyAlignment="1">
      <alignment horizontal="center" vertical="center"/>
    </xf>
    <xf numFmtId="1" fontId="21" fillId="0" borderId="11" xfId="51" applyNumberFormat="1" applyFont="1" applyBorder="1" applyAlignment="1">
      <alignment horizontal="center" vertical="center"/>
    </xf>
    <xf numFmtId="1" fontId="21" fillId="0" borderId="25" xfId="51" applyNumberFormat="1" applyFont="1" applyBorder="1" applyAlignment="1">
      <alignment horizontal="center" vertical="center"/>
    </xf>
    <xf numFmtId="1" fontId="21" fillId="0" borderId="15" xfId="51" applyNumberFormat="1" applyFont="1" applyBorder="1" applyAlignment="1">
      <alignment horizontal="center" vertical="center"/>
    </xf>
    <xf numFmtId="1" fontId="21" fillId="0" borderId="30" xfId="51" applyNumberFormat="1" applyFont="1" applyBorder="1" applyAlignment="1">
      <alignment horizontal="center" vertical="center"/>
    </xf>
    <xf numFmtId="1" fontId="21" fillId="0" borderId="19" xfId="51" applyNumberFormat="1" applyFont="1" applyBorder="1" applyAlignment="1">
      <alignment horizontal="center" vertical="center"/>
    </xf>
    <xf numFmtId="1" fontId="21" fillId="0" borderId="10" xfId="51" applyNumberFormat="1" applyFont="1" applyBorder="1" applyAlignment="1">
      <alignment horizontal="center" vertical="center"/>
    </xf>
    <xf numFmtId="1" fontId="21" fillId="0" borderId="31" xfId="51" applyNumberFormat="1" applyFont="1" applyBorder="1" applyAlignment="1">
      <alignment horizontal="center" vertical="center"/>
    </xf>
    <xf numFmtId="43" fontId="24" fillId="35" borderId="23" xfId="51" applyFont="1" applyFill="1" applyBorder="1" applyAlignment="1">
      <alignment horizontal="center" vertical="center" wrapText="1"/>
    </xf>
    <xf numFmtId="1" fontId="21" fillId="0" borderId="11" xfId="51" applyNumberFormat="1" applyFont="1" applyBorder="1" applyAlignment="1">
      <alignment horizontal="center"/>
    </xf>
    <xf numFmtId="1" fontId="21" fillId="0" borderId="24" xfId="51" applyNumberFormat="1" applyFont="1" applyBorder="1" applyAlignment="1">
      <alignment horizontal="center"/>
    </xf>
    <xf numFmtId="1" fontId="21" fillId="0" borderId="20" xfId="51" applyNumberFormat="1" applyFont="1" applyBorder="1" applyAlignment="1">
      <alignment horizontal="center"/>
    </xf>
    <xf numFmtId="1" fontId="21" fillId="0" borderId="25" xfId="51" applyNumberFormat="1" applyFont="1" applyBorder="1" applyAlignment="1">
      <alignment horizontal="center"/>
    </xf>
    <xf numFmtId="1" fontId="21" fillId="0" borderId="15" xfId="51" applyNumberFormat="1" applyFont="1" applyBorder="1" applyAlignment="1">
      <alignment horizontal="center"/>
    </xf>
    <xf numFmtId="1" fontId="21" fillId="0" borderId="30" xfId="51" applyNumberFormat="1" applyFont="1" applyBorder="1" applyAlignment="1">
      <alignment horizontal="center"/>
    </xf>
    <xf numFmtId="0" fontId="25" fillId="0" borderId="0" xfId="0" applyFont="1" applyAlignment="1">
      <alignment horizontal="left" vertical="center" wrapText="1"/>
    </xf>
    <xf numFmtId="0" fontId="25" fillId="0" borderId="0" xfId="0" applyFont="1"/>
    <xf numFmtId="0" fontId="27" fillId="0" borderId="0" xfId="0" applyFont="1" applyAlignment="1">
      <alignment horizontal="center" vertical="top"/>
    </xf>
    <xf numFmtId="43" fontId="25" fillId="0" borderId="0" xfId="51" applyFont="1"/>
    <xf numFmtId="0" fontId="26"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xf numFmtId="43" fontId="31" fillId="0" borderId="0" xfId="51" applyFont="1"/>
    <xf numFmtId="0" fontId="28" fillId="0" borderId="0" xfId="0" applyFont="1" applyAlignment="1">
      <alignment vertical="center" wrapText="1"/>
    </xf>
    <xf numFmtId="0" fontId="33" fillId="38" borderId="32" xfId="0" applyFont="1" applyFill="1" applyBorder="1" applyAlignment="1">
      <alignment horizontal="center" vertical="center" wrapText="1"/>
    </xf>
    <xf numFmtId="0" fontId="33" fillId="38" borderId="33" xfId="0" applyFont="1" applyFill="1" applyBorder="1" applyAlignment="1">
      <alignment horizontal="center" vertical="center" wrapText="1"/>
    </xf>
    <xf numFmtId="0" fontId="30" fillId="36" borderId="33" xfId="0" applyFont="1" applyFill="1" applyBorder="1" applyAlignment="1">
      <alignment horizontal="left" vertical="center" wrapText="1"/>
    </xf>
    <xf numFmtId="0" fontId="31" fillId="2" borderId="0" xfId="0" applyFont="1" applyFill="1" applyAlignment="1">
      <alignment horizontal="left" vertical="center"/>
    </xf>
    <xf numFmtId="0" fontId="26" fillId="2" borderId="0" xfId="0" applyFont="1" applyFill="1" applyAlignment="1">
      <alignment vertical="center" wrapText="1"/>
    </xf>
    <xf numFmtId="0" fontId="28" fillId="0" borderId="0" xfId="0" applyFont="1" applyAlignment="1">
      <alignment horizontal="center" vertical="top"/>
    </xf>
    <xf numFmtId="0" fontId="32" fillId="37" borderId="34" xfId="0" applyFont="1" applyFill="1" applyBorder="1" applyAlignment="1">
      <alignment vertical="center" wrapText="1"/>
    </xf>
    <xf numFmtId="0" fontId="30" fillId="2" borderId="0" xfId="0" applyFont="1" applyFill="1" applyAlignment="1">
      <alignment horizontal="left" vertical="center"/>
    </xf>
    <xf numFmtId="0" fontId="32" fillId="37" borderId="0" xfId="0" applyFont="1" applyFill="1" applyAlignment="1">
      <alignment horizontal="center" vertical="center" wrapText="1"/>
    </xf>
    <xf numFmtId="0" fontId="33" fillId="42" borderId="33" xfId="0" applyFont="1" applyFill="1" applyBorder="1" applyAlignment="1">
      <alignment horizontal="center" vertical="center" wrapText="1"/>
    </xf>
    <xf numFmtId="0" fontId="30" fillId="36" borderId="33" xfId="0" applyFont="1" applyFill="1" applyBorder="1" applyAlignment="1">
      <alignment horizontal="center" vertical="center" wrapText="1"/>
    </xf>
    <xf numFmtId="0" fontId="30" fillId="40" borderId="33" xfId="0" applyFont="1" applyFill="1" applyBorder="1" applyAlignment="1">
      <alignment horizontal="center" vertical="center" wrapText="1"/>
    </xf>
    <xf numFmtId="0" fontId="25" fillId="0" borderId="0" xfId="0" applyFont="1" applyAlignment="1">
      <alignment horizontal="center" vertical="top"/>
    </xf>
    <xf numFmtId="0" fontId="0" fillId="43" borderId="0" xfId="0" applyFill="1"/>
    <xf numFmtId="0" fontId="35" fillId="44" borderId="37" xfId="0" applyFont="1" applyFill="1" applyBorder="1" applyAlignment="1">
      <alignment horizontal="left" vertical="center" wrapText="1" indent="1"/>
    </xf>
    <xf numFmtId="0" fontId="35" fillId="44" borderId="38" xfId="0" applyFont="1" applyFill="1" applyBorder="1" applyAlignment="1">
      <alignment horizontal="left" vertical="center" wrapText="1" indent="1"/>
    </xf>
    <xf numFmtId="0" fontId="0" fillId="44" borderId="39" xfId="0" applyFill="1" applyBorder="1" applyAlignment="1">
      <alignment vertical="top" wrapText="1"/>
    </xf>
    <xf numFmtId="0" fontId="35" fillId="44" borderId="0" xfId="0" applyFont="1" applyFill="1" applyAlignment="1">
      <alignment horizontal="left" vertical="center" wrapText="1" indent="1"/>
    </xf>
    <xf numFmtId="0" fontId="0" fillId="43" borderId="40" xfId="0" applyFill="1" applyBorder="1"/>
    <xf numFmtId="0" fontId="0" fillId="43" borderId="42" xfId="0" applyFill="1" applyBorder="1"/>
    <xf numFmtId="0" fontId="35" fillId="44" borderId="44" xfId="0" applyFont="1" applyFill="1" applyBorder="1" applyAlignment="1">
      <alignment horizontal="left" vertical="center" wrapText="1" indent="1"/>
    </xf>
    <xf numFmtId="0" fontId="35" fillId="45" borderId="42" xfId="0" applyFont="1" applyFill="1" applyBorder="1" applyAlignment="1">
      <alignment vertical="center" wrapText="1"/>
    </xf>
    <xf numFmtId="0" fontId="35" fillId="44" borderId="37" xfId="0" applyFont="1" applyFill="1" applyBorder="1" applyAlignment="1">
      <alignment vertical="center" wrapText="1"/>
    </xf>
    <xf numFmtId="0" fontId="35" fillId="44" borderId="39" xfId="0" applyFont="1" applyFill="1" applyBorder="1" applyAlignment="1">
      <alignment vertical="center" wrapText="1"/>
    </xf>
    <xf numFmtId="9" fontId="35" fillId="44" borderId="38" xfId="0" applyNumberFormat="1" applyFont="1" applyFill="1" applyBorder="1" applyAlignment="1">
      <alignment horizontal="left" vertical="center" wrapText="1" indent="1"/>
    </xf>
    <xf numFmtId="9" fontId="35" fillId="44" borderId="38" xfId="52" applyFont="1" applyFill="1" applyBorder="1" applyAlignment="1">
      <alignment horizontal="left" vertical="center" wrapText="1" indent="1"/>
    </xf>
    <xf numFmtId="9" fontId="0" fillId="43" borderId="0" xfId="0" applyNumberFormat="1" applyFill="1"/>
    <xf numFmtId="0" fontId="0" fillId="43" borderId="0" xfId="0" applyFill="1" applyAlignment="1">
      <alignment horizontal="right"/>
    </xf>
    <xf numFmtId="0" fontId="0" fillId="41" borderId="0" xfId="0" applyFill="1" applyAlignment="1">
      <alignment horizontal="right"/>
    </xf>
    <xf numFmtId="0" fontId="0" fillId="41" borderId="0" xfId="0" applyFill="1"/>
    <xf numFmtId="0" fontId="0" fillId="43" borderId="46" xfId="0" applyFill="1" applyBorder="1"/>
    <xf numFmtId="0" fontId="0" fillId="43" borderId="46" xfId="0" applyFill="1" applyBorder="1" applyAlignment="1">
      <alignment horizontal="center"/>
    </xf>
    <xf numFmtId="0" fontId="0" fillId="43" borderId="46" xfId="0" applyFill="1" applyBorder="1" applyAlignment="1">
      <alignment horizontal="right"/>
    </xf>
    <xf numFmtId="0" fontId="0" fillId="46" borderId="0" xfId="0" applyFill="1" applyAlignment="1">
      <alignment horizontal="right"/>
    </xf>
    <xf numFmtId="0" fontId="0" fillId="47" borderId="0" xfId="0" applyFill="1" applyAlignment="1">
      <alignment horizontal="right"/>
    </xf>
    <xf numFmtId="0" fontId="0" fillId="39" borderId="0" xfId="0" applyFill="1"/>
    <xf numFmtId="0" fontId="32" fillId="43" borderId="0" xfId="0" applyFont="1" applyFill="1" applyAlignment="1">
      <alignment vertical="center" wrapText="1"/>
    </xf>
    <xf numFmtId="0" fontId="29" fillId="43" borderId="0" xfId="0" applyFont="1" applyFill="1"/>
    <xf numFmtId="9" fontId="35" fillId="44" borderId="37" xfId="52" applyFont="1" applyFill="1" applyBorder="1" applyAlignment="1">
      <alignment horizontal="left" vertical="center" wrapText="1" indent="1"/>
    </xf>
    <xf numFmtId="0" fontId="26" fillId="2" borderId="0" xfId="0" applyFont="1" applyFill="1" applyAlignment="1">
      <alignment horizontal="left" vertical="center" wrapText="1"/>
    </xf>
    <xf numFmtId="43" fontId="31" fillId="0" borderId="0" xfId="51" applyFont="1" applyAlignment="1">
      <alignment horizontal="left"/>
    </xf>
    <xf numFmtId="43" fontId="25" fillId="0" borderId="0" xfId="51" applyFont="1" applyAlignment="1">
      <alignment horizontal="left"/>
    </xf>
    <xf numFmtId="0" fontId="25" fillId="39" borderId="0" xfId="0" applyFont="1" applyFill="1" applyAlignment="1">
      <alignment horizontal="center" vertical="top"/>
    </xf>
    <xf numFmtId="0" fontId="25" fillId="0" borderId="0" xfId="0" applyFont="1" applyAlignment="1">
      <alignment horizontal="left" vertical="top"/>
    </xf>
    <xf numFmtId="9" fontId="25" fillId="0" borderId="0" xfId="0" applyNumberFormat="1" applyFont="1" applyAlignment="1">
      <alignment horizontal="center" vertical="top"/>
    </xf>
    <xf numFmtId="0" fontId="41" fillId="36" borderId="0" xfId="0" applyFont="1" applyFill="1"/>
    <xf numFmtId="0" fontId="41" fillId="36" borderId="0" xfId="0" applyFont="1" applyFill="1" applyAlignment="1">
      <alignment vertical="center"/>
    </xf>
    <xf numFmtId="0" fontId="42" fillId="36" borderId="0" xfId="0" applyFont="1" applyFill="1"/>
    <xf numFmtId="0" fontId="42" fillId="36" borderId="47" xfId="0" applyFont="1" applyFill="1" applyBorder="1"/>
    <xf numFmtId="0" fontId="41" fillId="36" borderId="48" xfId="0" applyFont="1" applyFill="1" applyBorder="1"/>
    <xf numFmtId="0" fontId="42" fillId="36" borderId="40" xfId="0" applyFont="1" applyFill="1" applyBorder="1"/>
    <xf numFmtId="0" fontId="41" fillId="36" borderId="42" xfId="0" applyFont="1" applyFill="1" applyBorder="1" applyAlignment="1">
      <alignment vertical="center"/>
    </xf>
    <xf numFmtId="0" fontId="42" fillId="36" borderId="42" xfId="0" applyFont="1" applyFill="1" applyBorder="1"/>
    <xf numFmtId="0" fontId="42" fillId="36" borderId="43" xfId="0" applyFont="1" applyFill="1" applyBorder="1"/>
    <xf numFmtId="0" fontId="42" fillId="36" borderId="41" xfId="0" applyFont="1" applyFill="1" applyBorder="1"/>
    <xf numFmtId="0" fontId="42" fillId="36" borderId="50" xfId="0" applyFont="1" applyFill="1" applyBorder="1"/>
    <xf numFmtId="0" fontId="40" fillId="43" borderId="0" xfId="0" applyFont="1" applyFill="1"/>
    <xf numFmtId="0" fontId="43" fillId="39" borderId="0" xfId="0" applyFont="1" applyFill="1"/>
    <xf numFmtId="0" fontId="34" fillId="38" borderId="35" xfId="0" applyFont="1" applyFill="1" applyBorder="1" applyAlignment="1">
      <alignment vertical="center" wrapText="1"/>
    </xf>
    <xf numFmtId="0" fontId="34" fillId="38" borderId="45" xfId="0" applyFont="1" applyFill="1" applyBorder="1" applyAlignment="1">
      <alignment vertical="center" wrapText="1"/>
    </xf>
    <xf numFmtId="0" fontId="30" fillId="40" borderId="32" xfId="0" applyFont="1" applyFill="1" applyBorder="1" applyAlignment="1" applyProtection="1">
      <alignment horizontal="left" wrapText="1"/>
      <protection locked="0"/>
    </xf>
    <xf numFmtId="0" fontId="30" fillId="36" borderId="33" xfId="0" applyFont="1" applyFill="1" applyBorder="1" applyAlignment="1" applyProtection="1">
      <alignment horizontal="left" vertical="center" wrapText="1"/>
      <protection locked="0"/>
    </xf>
    <xf numFmtId="9" fontId="30" fillId="40" borderId="32" xfId="52" applyFont="1" applyFill="1" applyBorder="1" applyAlignment="1" applyProtection="1">
      <alignment horizontal="left" wrapText="1"/>
      <protection locked="0"/>
    </xf>
    <xf numFmtId="14" fontId="30" fillId="40" borderId="32" xfId="0" applyNumberFormat="1" applyFont="1" applyFill="1" applyBorder="1" applyAlignment="1" applyProtection="1">
      <alignment horizontal="left" wrapText="1"/>
      <protection locked="0"/>
    </xf>
    <xf numFmtId="0" fontId="30" fillId="41" borderId="32" xfId="0" applyFont="1" applyFill="1" applyBorder="1" applyAlignment="1">
      <alignment horizontal="left" wrapText="1"/>
    </xf>
    <xf numFmtId="14" fontId="35" fillId="44" borderId="38" xfId="0" applyNumberFormat="1" applyFont="1" applyFill="1" applyBorder="1" applyAlignment="1">
      <alignment horizontal="left" vertical="center" wrapText="1" indent="1"/>
    </xf>
    <xf numFmtId="0" fontId="30" fillId="39" borderId="33" xfId="0" applyFont="1" applyFill="1" applyBorder="1" applyAlignment="1" applyProtection="1">
      <alignment horizontal="left" vertical="center" wrapText="1"/>
      <protection locked="0"/>
    </xf>
    <xf numFmtId="0" fontId="30" fillId="36" borderId="32" xfId="0" applyFont="1" applyFill="1" applyBorder="1" applyAlignment="1">
      <alignment horizontal="left" vertical="center" wrapText="1"/>
    </xf>
    <xf numFmtId="0" fontId="30" fillId="41" borderId="33" xfId="0" applyFont="1" applyFill="1" applyBorder="1" applyAlignment="1">
      <alignment horizontal="left" vertical="center" wrapText="1"/>
    </xf>
    <xf numFmtId="0" fontId="30" fillId="41" borderId="56" xfId="0" applyFont="1" applyFill="1" applyBorder="1" applyAlignment="1">
      <alignment horizontal="left" vertical="center" wrapText="1"/>
    </xf>
    <xf numFmtId="14" fontId="30" fillId="40" borderId="33" xfId="0" applyNumberFormat="1" applyFont="1" applyFill="1" applyBorder="1" applyAlignment="1">
      <alignment horizontal="left" wrapText="1"/>
    </xf>
    <xf numFmtId="0" fontId="30" fillId="36" borderId="32" xfId="0" applyFont="1" applyFill="1" applyBorder="1" applyAlignment="1" applyProtection="1">
      <alignment horizontal="center" vertical="center" wrapText="1"/>
      <protection locked="0"/>
    </xf>
    <xf numFmtId="0" fontId="30" fillId="40" borderId="32" xfId="0" applyFont="1" applyFill="1" applyBorder="1" applyAlignment="1">
      <alignment horizontal="left" wrapText="1"/>
    </xf>
    <xf numFmtId="0" fontId="35" fillId="45" borderId="37" xfId="0" applyFont="1" applyFill="1" applyBorder="1" applyAlignment="1">
      <alignment vertical="center" wrapText="1"/>
    </xf>
    <xf numFmtId="0" fontId="35" fillId="45" borderId="38" xfId="0" applyFont="1" applyFill="1" applyBorder="1" applyAlignment="1">
      <alignment vertical="center" wrapText="1"/>
    </xf>
    <xf numFmtId="0" fontId="34" fillId="38" borderId="35" xfId="0" applyFont="1" applyFill="1" applyBorder="1" applyAlignment="1">
      <alignment vertical="center" wrapText="1"/>
    </xf>
    <xf numFmtId="0" fontId="34" fillId="38" borderId="36" xfId="0" applyFont="1" applyFill="1" applyBorder="1" applyAlignment="1">
      <alignment vertical="center" wrapText="1"/>
    </xf>
    <xf numFmtId="0" fontId="35" fillId="45" borderId="39" xfId="0" applyFont="1" applyFill="1" applyBorder="1" applyAlignment="1">
      <alignment vertical="center" wrapText="1"/>
    </xf>
    <xf numFmtId="0" fontId="32" fillId="37" borderId="34" xfId="0" applyFont="1" applyFill="1" applyBorder="1" applyAlignment="1">
      <alignment horizontal="center" vertical="center" wrapText="1"/>
    </xf>
    <xf numFmtId="0" fontId="32" fillId="37" borderId="0" xfId="0" applyFont="1" applyFill="1" applyAlignment="1">
      <alignment horizontal="center" vertical="center" wrapText="1"/>
    </xf>
    <xf numFmtId="0" fontId="38" fillId="2" borderId="0" xfId="0" applyFont="1" applyFill="1" applyAlignment="1">
      <alignment horizontal="left" vertical="center" wrapText="1"/>
    </xf>
    <xf numFmtId="0" fontId="36" fillId="45" borderId="37" xfId="0" applyFont="1" applyFill="1" applyBorder="1" applyAlignment="1">
      <alignment vertical="center" wrapText="1"/>
    </xf>
    <xf numFmtId="0" fontId="36" fillId="45" borderId="38" xfId="0" applyFont="1" applyFill="1" applyBorder="1" applyAlignment="1">
      <alignment vertical="center" wrapText="1"/>
    </xf>
    <xf numFmtId="0" fontId="36" fillId="45" borderId="39" xfId="0" applyFont="1" applyFill="1" applyBorder="1" applyAlignment="1">
      <alignment vertical="center" wrapText="1"/>
    </xf>
    <xf numFmtId="0" fontId="35" fillId="44" borderId="37" xfId="0" applyFont="1" applyFill="1" applyBorder="1" applyAlignment="1">
      <alignment horizontal="left" vertical="center" wrapText="1" indent="1"/>
    </xf>
    <xf numFmtId="0" fontId="35" fillId="44" borderId="38" xfId="0" applyFont="1" applyFill="1" applyBorder="1" applyAlignment="1">
      <alignment horizontal="left" vertical="center" wrapText="1" indent="1"/>
    </xf>
    <xf numFmtId="0" fontId="35" fillId="44" borderId="39" xfId="0" applyFont="1" applyFill="1" applyBorder="1" applyAlignment="1">
      <alignment horizontal="left" vertical="center" wrapText="1" indent="1"/>
    </xf>
    <xf numFmtId="0" fontId="39" fillId="37" borderId="34" xfId="0" applyFont="1" applyFill="1" applyBorder="1" applyAlignment="1">
      <alignment horizontal="center" vertical="center" wrapText="1"/>
    </xf>
    <xf numFmtId="0" fontId="39" fillId="37" borderId="0" xfId="0" applyFont="1" applyFill="1" applyAlignment="1">
      <alignment horizontal="center" vertical="center" wrapText="1"/>
    </xf>
    <xf numFmtId="0" fontId="41" fillId="36" borderId="48" xfId="0" applyFont="1" applyFill="1" applyBorder="1" applyAlignment="1">
      <alignment horizontal="left"/>
    </xf>
    <xf numFmtId="0" fontId="41" fillId="36" borderId="49" xfId="0" applyFont="1" applyFill="1" applyBorder="1" applyAlignment="1">
      <alignment horizontal="left"/>
    </xf>
    <xf numFmtId="0" fontId="41" fillId="36" borderId="0" xfId="0" applyFont="1" applyFill="1" applyAlignment="1">
      <alignment horizontal="left"/>
    </xf>
    <xf numFmtId="0" fontId="41" fillId="36" borderId="42" xfId="0" applyFont="1" applyFill="1" applyBorder="1" applyAlignment="1">
      <alignment horizontal="left"/>
    </xf>
    <xf numFmtId="0" fontId="30" fillId="36" borderId="57" xfId="0" applyFont="1" applyFill="1" applyBorder="1" applyAlignment="1">
      <alignment horizontal="center" vertical="center" wrapText="1"/>
    </xf>
    <xf numFmtId="0" fontId="30" fillId="36" borderId="34" xfId="0" applyFont="1" applyFill="1" applyBorder="1" applyAlignment="1">
      <alignment horizontal="center" vertical="center" wrapText="1"/>
    </xf>
    <xf numFmtId="0" fontId="30" fillId="36" borderId="58" xfId="0" applyFont="1" applyFill="1" applyBorder="1" applyAlignment="1">
      <alignment horizontal="center" vertical="center" wrapText="1"/>
    </xf>
    <xf numFmtId="0" fontId="30" fillId="36" borderId="54" xfId="0" applyFont="1" applyFill="1" applyBorder="1" applyAlignment="1">
      <alignment horizontal="center" vertical="center" wrapText="1"/>
    </xf>
    <xf numFmtId="0" fontId="30" fillId="36" borderId="55" xfId="0" applyFont="1" applyFill="1" applyBorder="1" applyAlignment="1">
      <alignment horizontal="center" vertical="center" wrapText="1"/>
    </xf>
    <xf numFmtId="0" fontId="30" fillId="36" borderId="56" xfId="0" applyFont="1" applyFill="1" applyBorder="1" applyAlignment="1">
      <alignment horizontal="center" vertical="center" wrapText="1"/>
    </xf>
    <xf numFmtId="0" fontId="30" fillId="40" borderId="51" xfId="0" applyFont="1" applyFill="1" applyBorder="1" applyAlignment="1">
      <alignment horizontal="center" vertical="center" wrapText="1"/>
    </xf>
    <xf numFmtId="0" fontId="30" fillId="40" borderId="52" xfId="0" applyFont="1" applyFill="1" applyBorder="1" applyAlignment="1">
      <alignment horizontal="center" vertical="center" wrapText="1"/>
    </xf>
    <xf numFmtId="0" fontId="30" fillId="40" borderId="53" xfId="0" applyFont="1" applyFill="1" applyBorder="1" applyAlignment="1">
      <alignment horizontal="center" vertical="center" wrapText="1"/>
    </xf>
    <xf numFmtId="0" fontId="30" fillId="39" borderId="51" xfId="0" applyFont="1" applyFill="1" applyBorder="1" applyAlignment="1" applyProtection="1">
      <alignment horizontal="left" vertical="center" wrapText="1"/>
      <protection locked="0"/>
    </xf>
    <xf numFmtId="0" fontId="30" fillId="39" borderId="52" xfId="0" applyFont="1" applyFill="1" applyBorder="1" applyAlignment="1" applyProtection="1">
      <alignment horizontal="left" vertical="center" wrapText="1"/>
      <protection locked="0"/>
    </xf>
    <xf numFmtId="0" fontId="30" fillId="39" borderId="53" xfId="0" applyFont="1" applyFill="1" applyBorder="1" applyAlignment="1" applyProtection="1">
      <alignment horizontal="left" vertical="center" wrapText="1"/>
      <protection locked="0"/>
    </xf>
    <xf numFmtId="0" fontId="30" fillId="42" borderId="59" xfId="0" applyFont="1" applyFill="1" applyBorder="1" applyAlignment="1">
      <alignment horizontal="center" wrapText="1"/>
    </xf>
    <xf numFmtId="0" fontId="30" fillId="42" borderId="33" xfId="0" applyFont="1" applyFill="1" applyBorder="1" applyAlignment="1">
      <alignment horizontal="center" wrapText="1"/>
    </xf>
    <xf numFmtId="0" fontId="30" fillId="36" borderId="51" xfId="0" applyFont="1" applyFill="1" applyBorder="1" applyAlignment="1">
      <alignment horizontal="center" vertical="center" wrapText="1"/>
    </xf>
    <xf numFmtId="0" fontId="30" fillId="36" borderId="52" xfId="0" applyFont="1" applyFill="1" applyBorder="1" applyAlignment="1">
      <alignment horizontal="center" vertical="center" wrapText="1"/>
    </xf>
    <xf numFmtId="0" fontId="30" fillId="36" borderId="53" xfId="0" applyFont="1" applyFill="1" applyBorder="1" applyAlignment="1">
      <alignment horizontal="center" vertical="center" wrapText="1"/>
    </xf>
    <xf numFmtId="0" fontId="30" fillId="48" borderId="33" xfId="0" applyFont="1" applyFill="1" applyBorder="1" applyAlignment="1">
      <alignment horizontal="center" vertical="center" wrapText="1"/>
    </xf>
  </cellXfs>
  <cellStyles count="53">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5" xr:uid="{00000000-0005-0000-0000-00000C000000}"/>
    <cellStyle name="60% - Accent2 2" xfId="46" xr:uid="{00000000-0005-0000-0000-00000D000000}"/>
    <cellStyle name="60% - Accent3 2" xfId="47" xr:uid="{00000000-0005-0000-0000-00000E000000}"/>
    <cellStyle name="60% - Accent4 2" xfId="48" xr:uid="{00000000-0005-0000-0000-00000F000000}"/>
    <cellStyle name="60% - Accent5 2" xfId="49" xr:uid="{00000000-0005-0000-0000-000010000000}"/>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51" builtinId="3"/>
    <cellStyle name="Currency 2" xfId="3" xr:uid="{00000000-0005-0000-0000-00001B000000}"/>
    <cellStyle name="Currency 3" xfId="5" xr:uid="{00000000-0005-0000-0000-00001C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2" xfId="2" xr:uid="{00000000-0005-0000-0000-000024000000}"/>
    <cellStyle name="Input" xfId="17" builtinId="20" customBuiltin="1"/>
    <cellStyle name="Linked Cell" xfId="20" builtinId="24" customBuiltin="1"/>
    <cellStyle name="Neutral 2" xfId="44" xr:uid="{00000000-0005-0000-0000-000027000000}"/>
    <cellStyle name="Normal" xfId="0" builtinId="0"/>
    <cellStyle name="Normal 2" xfId="1" xr:uid="{00000000-0005-0000-0000-000029000000}"/>
    <cellStyle name="Normal 2 2" xfId="9" xr:uid="{00000000-0005-0000-0000-00002A000000}"/>
    <cellStyle name="Normal 3" xfId="6" xr:uid="{00000000-0005-0000-0000-00002B000000}"/>
    <cellStyle name="Normal 4" xfId="7" xr:uid="{00000000-0005-0000-0000-00002C000000}"/>
    <cellStyle name="Normal 5" xfId="8" xr:uid="{00000000-0005-0000-0000-00002D000000}"/>
    <cellStyle name="Note" xfId="23" builtinId="10" customBuiltin="1"/>
    <cellStyle name="Output" xfId="18" builtinId="21" customBuiltin="1"/>
    <cellStyle name="Percent" xfId="52" builtinId="5"/>
    <cellStyle name="Percent 2" xfId="4" xr:uid="{00000000-0005-0000-0000-000030000000}"/>
    <cellStyle name="Title" xfId="10" builtinId="15" customBuiltin="1"/>
    <cellStyle name="Total" xfId="25" builtinId="25" customBuiltin="1"/>
    <cellStyle name="Warning Text" xfId="22" builtinId="11" customBuiltin="1"/>
  </cellStyles>
  <dxfs count="35">
    <dxf>
      <fill>
        <patternFill>
          <bgColor rgb="FF92D050"/>
        </patternFill>
      </fill>
    </dxf>
    <dxf>
      <fill>
        <patternFill>
          <bgColor rgb="FFA4C2F4"/>
        </patternFill>
      </fill>
    </dxf>
    <dxf>
      <fill>
        <patternFill>
          <bgColor rgb="FF3C78D8"/>
        </patternFill>
      </fill>
    </dxf>
    <dxf>
      <fill>
        <patternFill>
          <bgColor rgb="FF999999"/>
        </patternFill>
      </fill>
    </dxf>
    <dxf>
      <fill>
        <patternFill>
          <bgColor rgb="FF434343"/>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s>
  <tableStyles count="0" defaultTableStyle="TableStyleMedium2" defaultPivotStyle="PivotStyleLight16"/>
  <colors>
    <mruColors>
      <color rgb="FF92D050"/>
      <color rgb="FF8EA9DB"/>
      <color rgb="FF434343"/>
      <color rgb="FF999999"/>
      <color rgb="FF3C78D8"/>
      <color rgb="FFA4C2F4"/>
      <color rgb="FF6D9EEB"/>
      <color rgb="FFB7B7B7"/>
      <color rgb="FFDCE6F1"/>
      <color rgb="FF1E4B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sv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2962275</xdr:colOff>
      <xdr:row>7</xdr:row>
      <xdr:rowOff>169333</xdr:rowOff>
    </xdr:to>
    <xdr:pic>
      <xdr:nvPicPr>
        <xdr:cNvPr id="2" name="Picture 1">
          <a:extLst>
            <a:ext uri="{FF2B5EF4-FFF2-40B4-BE49-F238E27FC236}">
              <a16:creationId xmlns:a16="http://schemas.microsoft.com/office/drawing/2014/main" id="{A468B321-FE0C-66D5-D75A-4198349A9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7525" y="438150"/>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2962275</xdr:colOff>
      <xdr:row>12</xdr:row>
      <xdr:rowOff>171450</xdr:rowOff>
    </xdr:to>
    <xdr:pic>
      <xdr:nvPicPr>
        <xdr:cNvPr id="3" name="Picture 2">
          <a:extLst>
            <a:ext uri="{FF2B5EF4-FFF2-40B4-BE49-F238E27FC236}">
              <a16:creationId xmlns:a16="http://schemas.microsoft.com/office/drawing/2014/main" id="{DA68356A-0C8B-3B89-E6C9-6852F6A9F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3048000"/>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2962275</xdr:colOff>
      <xdr:row>20</xdr:row>
      <xdr:rowOff>171450</xdr:rowOff>
    </xdr:to>
    <xdr:pic>
      <xdr:nvPicPr>
        <xdr:cNvPr id="4" name="Picture 3">
          <a:extLst>
            <a:ext uri="{FF2B5EF4-FFF2-40B4-BE49-F238E27FC236}">
              <a16:creationId xmlns:a16="http://schemas.microsoft.com/office/drawing/2014/main" id="{F8832304-76D1-98F5-EE5D-9D598A282D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7820025"/>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2</xdr:col>
      <xdr:colOff>2962275</xdr:colOff>
      <xdr:row>27</xdr:row>
      <xdr:rowOff>171450</xdr:rowOff>
    </xdr:to>
    <xdr:pic>
      <xdr:nvPicPr>
        <xdr:cNvPr id="5" name="Picture 4">
          <a:extLst>
            <a:ext uri="{FF2B5EF4-FFF2-40B4-BE49-F238E27FC236}">
              <a16:creationId xmlns:a16="http://schemas.microsoft.com/office/drawing/2014/main" id="{0EF34F74-501D-88D1-2EAA-53EFAD8A57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687175"/>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2838450</xdr:colOff>
      <xdr:row>35</xdr:row>
      <xdr:rowOff>133350</xdr:rowOff>
    </xdr:to>
    <xdr:pic>
      <xdr:nvPicPr>
        <xdr:cNvPr id="6" name="Picture 5">
          <a:extLst>
            <a:ext uri="{FF2B5EF4-FFF2-40B4-BE49-F238E27FC236}">
              <a16:creationId xmlns:a16="http://schemas.microsoft.com/office/drawing/2014/main" id="{451CE136-C2AA-5174-A1A9-C29135642A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9200" y="17364075"/>
          <a:ext cx="28384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14</xdr:col>
      <xdr:colOff>2116</xdr:colOff>
      <xdr:row>13</xdr:row>
      <xdr:rowOff>57151</xdr:rowOff>
    </xdr:to>
    <xdr:pic>
      <xdr:nvPicPr>
        <xdr:cNvPr id="7" name="Picture 6">
          <a:extLst>
            <a:ext uri="{FF2B5EF4-FFF2-40B4-BE49-F238E27FC236}">
              <a16:creationId xmlns:a16="http://schemas.microsoft.com/office/drawing/2014/main" id="{DDB68551-4998-D247-2B0F-8220AA3EC95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05675" y="200025"/>
          <a:ext cx="5943600" cy="237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600075</xdr:colOff>
      <xdr:row>16</xdr:row>
      <xdr:rowOff>9524</xdr:rowOff>
    </xdr:from>
    <xdr:to>
      <xdr:col>14</xdr:col>
      <xdr:colOff>10584</xdr:colOff>
      <xdr:row>31</xdr:row>
      <xdr:rowOff>9525</xdr:rowOff>
    </xdr:to>
    <xdr:sp macro="" textlink="">
      <xdr:nvSpPr>
        <xdr:cNvPr id="35847" name="Text Box 7">
          <a:extLst>
            <a:ext uri="{FF2B5EF4-FFF2-40B4-BE49-F238E27FC236}">
              <a16:creationId xmlns:a16="http://schemas.microsoft.com/office/drawing/2014/main" id="{04AEA3EE-A600-5B73-D55F-4166EBAB703D}"/>
            </a:ext>
          </a:extLst>
        </xdr:cNvPr>
        <xdr:cNvSpPr txBox="1">
          <a:spLocks noChangeArrowheads="1"/>
        </xdr:cNvSpPr>
      </xdr:nvSpPr>
      <xdr:spPr bwMode="auto">
        <a:xfrm>
          <a:off x="7299325" y="3967691"/>
          <a:ext cx="6003926" cy="3503084"/>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rgbClr val="000000"/>
              </a:solidFill>
              <a:latin typeface="Calibri"/>
              <a:cs typeface="Calibri"/>
            </a:rPr>
            <a:t>Summary</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Business Continuity Maturity (BCM) is a programmatic approach to protect critical operations through planning and preparedness.  BCM is a formal discipline and involves a systematic approach.  Members developed a standard BCM assessment as a derivative of ISO 22301.</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The standard enables suppliers to respond to one assessment and share responses with customers they choose.  Intent is to help assess BCM fundamentals.  This is one element of resiliency.  Suppliers may choose to respond via HIRC Vault and/or Supply Risk Solutions.</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Suppliers who earn the Resiliency Badge do not need to complete the BCM Assessment.</a:t>
          </a:r>
        </a:p>
        <a:p>
          <a:pPr algn="l" rtl="0">
            <a:defRPr sz="1000"/>
          </a:pPr>
          <a:r>
            <a:rPr lang="en-US" sz="1200" b="0" i="0" u="none" strike="noStrike" baseline="0">
              <a:solidFill>
                <a:srgbClr val="000000"/>
              </a:solidFill>
              <a:latin typeface="Calibri"/>
              <a:cs typeface="Calibri"/>
            </a:rPr>
            <a:t> </a:t>
          </a:r>
        </a:p>
        <a:p>
          <a:pPr algn="l" rtl="0">
            <a:defRPr sz="1000"/>
          </a:pPr>
          <a:r>
            <a:rPr lang="en-US" sz="2000" b="1" i="0" u="none" strike="noStrike" baseline="0">
              <a:solidFill>
                <a:srgbClr val="000000"/>
              </a:solidFill>
              <a:latin typeface="Calibri"/>
              <a:cs typeface="Calibri"/>
            </a:rPr>
            <a:t>Goals</a:t>
          </a:r>
        </a:p>
        <a:p>
          <a:pPr algn="l" rtl="0">
            <a:defRPr sz="1000"/>
          </a:pPr>
          <a:r>
            <a:rPr lang="en-US" sz="1200" b="0" i="0" u="none" strike="noStrike" baseline="0">
              <a:solidFill>
                <a:srgbClr val="000000"/>
              </a:solidFill>
              <a:latin typeface="Calibri"/>
              <a:cs typeface="Calibri"/>
            </a:rPr>
            <a:t>Increase preparedness and risk mitigation</a:t>
          </a:r>
        </a:p>
        <a:p>
          <a:pPr algn="l" rtl="0">
            <a:defRPr sz="1000"/>
          </a:pPr>
          <a:r>
            <a:rPr lang="en-US" sz="1200" b="0" i="0" u="none" strike="noStrike" baseline="0">
              <a:solidFill>
                <a:srgbClr val="000000"/>
              </a:solidFill>
              <a:latin typeface="Calibri"/>
              <a:cs typeface="Calibri"/>
            </a:rPr>
            <a:t>Plot strengths and growth opportunities</a:t>
          </a:r>
        </a:p>
        <a:p>
          <a:pPr algn="l" rtl="0">
            <a:defRPr sz="1000"/>
          </a:pPr>
          <a:r>
            <a:rPr lang="en-US" sz="1200" b="0" i="0" u="none" strike="noStrike" baseline="0">
              <a:solidFill>
                <a:srgbClr val="000000"/>
              </a:solidFill>
              <a:latin typeface="Calibri"/>
              <a:cs typeface="Calibri"/>
            </a:rPr>
            <a:t>Strengthen partnership and resiliency</a:t>
          </a:r>
        </a:p>
        <a:p>
          <a:pPr algn="l" rtl="0">
            <a:defRPr sz="1000"/>
          </a:pPr>
          <a:endParaRPr lang="en-US" sz="1100" b="0" i="0" u="none" strike="noStrike" baseline="0">
            <a:solidFill>
              <a:srgbClr val="000000"/>
            </a:solidFill>
            <a:latin typeface="Calibri"/>
            <a:cs typeface="Calibri"/>
          </a:endParaRPr>
        </a:p>
      </xdr:txBody>
    </xdr:sp>
    <xdr:clientData/>
  </xdr:twoCellAnchor>
  <xdr:twoCellAnchor editAs="oneCell">
    <xdr:from>
      <xdr:col>0</xdr:col>
      <xdr:colOff>105832</xdr:colOff>
      <xdr:row>0</xdr:row>
      <xdr:rowOff>148165</xdr:rowOff>
    </xdr:from>
    <xdr:to>
      <xdr:col>1</xdr:col>
      <xdr:colOff>315382</xdr:colOff>
      <xdr:row>0</xdr:row>
      <xdr:rowOff>387527</xdr:rowOff>
    </xdr:to>
    <xdr:pic>
      <xdr:nvPicPr>
        <xdr:cNvPr id="11" name="Graphic 10">
          <a:extLst>
            <a:ext uri="{FF2B5EF4-FFF2-40B4-BE49-F238E27FC236}">
              <a16:creationId xmlns:a16="http://schemas.microsoft.com/office/drawing/2014/main" id="{A237652F-0903-494F-9E5F-6C189233C8F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5832" y="148165"/>
          <a:ext cx="823383" cy="2393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1306962</xdr:colOff>
      <xdr:row>0</xdr:row>
      <xdr:rowOff>591525</xdr:rowOff>
    </xdr:to>
    <xdr:pic>
      <xdr:nvPicPr>
        <xdr:cNvPr id="2" name="Graphic 1">
          <a:extLst>
            <a:ext uri="{FF2B5EF4-FFF2-40B4-BE49-F238E27FC236}">
              <a16:creationId xmlns:a16="http://schemas.microsoft.com/office/drawing/2014/main" id="{7F199546-36F6-4246-9CC0-D0DBF48D5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0</xdr:rowOff>
    </xdr:from>
    <xdr:to>
      <xdr:col>10</xdr:col>
      <xdr:colOff>5185833</xdr:colOff>
      <xdr:row>5</xdr:row>
      <xdr:rowOff>10583</xdr:rowOff>
    </xdr:to>
    <xdr:sp macro="" textlink="">
      <xdr:nvSpPr>
        <xdr:cNvPr id="9" name="Text Box 7">
          <a:extLst>
            <a:ext uri="{FF2B5EF4-FFF2-40B4-BE49-F238E27FC236}">
              <a16:creationId xmlns:a16="http://schemas.microsoft.com/office/drawing/2014/main" id="{2FF62588-DE17-46F3-A6DE-646B3B36C0CA}"/>
            </a:ext>
          </a:extLst>
        </xdr:cNvPr>
        <xdr:cNvSpPr txBox="1">
          <a:spLocks noChangeArrowheads="1"/>
        </xdr:cNvSpPr>
      </xdr:nvSpPr>
      <xdr:spPr bwMode="auto">
        <a:xfrm>
          <a:off x="6667500" y="941917"/>
          <a:ext cx="6614583" cy="497416"/>
        </a:xfrm>
        <a:prstGeom prst="rect">
          <a:avLst/>
        </a:prstGeom>
        <a:solidFill>
          <a:schemeClr val="tx2">
            <a:lumMod val="75000"/>
          </a:schemeClr>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chemeClr val="bg1"/>
              </a:solidFill>
              <a:latin typeface="Calibri"/>
              <a:cs typeface="Calibri"/>
            </a:rPr>
            <a:t>Result</a:t>
          </a:r>
          <a:endParaRPr lang="en-US" sz="1100" b="0" i="0" u="none" strike="noStrike" baseline="0">
            <a:solidFill>
              <a:schemeClr val="bg1"/>
            </a:solidFill>
            <a:latin typeface="Calibri"/>
            <a:cs typeface="Calibri"/>
          </a:endParaRPr>
        </a:p>
      </xdr:txBody>
    </xdr:sp>
    <xdr:clientData/>
  </xdr:twoCellAnchor>
  <xdr:twoCellAnchor editAs="oneCell">
    <xdr:from>
      <xdr:col>0</xdr:col>
      <xdr:colOff>123826</xdr:colOff>
      <xdr:row>0</xdr:row>
      <xdr:rowOff>133350</xdr:rowOff>
    </xdr:from>
    <xdr:to>
      <xdr:col>1</xdr:col>
      <xdr:colOff>333376</xdr:colOff>
      <xdr:row>0</xdr:row>
      <xdr:rowOff>372712</xdr:rowOff>
    </xdr:to>
    <xdr:pic>
      <xdr:nvPicPr>
        <xdr:cNvPr id="11" name="Graphic 10">
          <a:extLst>
            <a:ext uri="{FF2B5EF4-FFF2-40B4-BE49-F238E27FC236}">
              <a16:creationId xmlns:a16="http://schemas.microsoft.com/office/drawing/2014/main" id="{C162E3B4-2CFC-41D9-B756-1A3BF2029C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3826" y="133350"/>
          <a:ext cx="819150" cy="239362"/>
        </a:xfrm>
        <a:prstGeom prst="rect">
          <a:avLst/>
        </a:prstGeom>
      </xdr:spPr>
    </xdr:pic>
    <xdr:clientData/>
  </xdr:twoCellAnchor>
  <xdr:twoCellAnchor>
    <xdr:from>
      <xdr:col>7</xdr:col>
      <xdr:colOff>4234</xdr:colOff>
      <xdr:row>12</xdr:row>
      <xdr:rowOff>152394</xdr:rowOff>
    </xdr:from>
    <xdr:to>
      <xdr:col>11</xdr:col>
      <xdr:colOff>10583</xdr:colOff>
      <xdr:row>21</xdr:row>
      <xdr:rowOff>32802</xdr:rowOff>
    </xdr:to>
    <xdr:sp macro="" textlink="">
      <xdr:nvSpPr>
        <xdr:cNvPr id="13" name="Text Box 7">
          <a:extLst>
            <a:ext uri="{FF2B5EF4-FFF2-40B4-BE49-F238E27FC236}">
              <a16:creationId xmlns:a16="http://schemas.microsoft.com/office/drawing/2014/main" id="{09F86C29-7057-4A10-A6AE-9E98E4FB6766}"/>
            </a:ext>
          </a:extLst>
        </xdr:cNvPr>
        <xdr:cNvSpPr txBox="1">
          <a:spLocks noChangeArrowheads="1"/>
        </xdr:cNvSpPr>
      </xdr:nvSpPr>
      <xdr:spPr bwMode="auto">
        <a:xfrm>
          <a:off x="6671734" y="3210977"/>
          <a:ext cx="6631516" cy="1997075"/>
        </a:xfrm>
        <a:prstGeom prst="rect">
          <a:avLst/>
        </a:prstGeom>
        <a:solidFill>
          <a:schemeClr val="bg1"/>
        </a:solidFill>
        <a:ln w="9525">
          <a:solidFill>
            <a:schemeClr val="bg1"/>
          </a:solidFill>
          <a:miter lim="800000"/>
          <a:headEnd/>
          <a:tailEnd/>
        </a:ln>
      </xdr:spPr>
      <xdr:txBody>
        <a:bodyPr vertOverflow="clip" wrap="square" lIns="27432" tIns="27432" rIns="0" bIns="0" anchor="t" upright="1"/>
        <a:lstStyle/>
        <a:p>
          <a:pPr algn="l" rtl="0">
            <a:defRPr sz="1000"/>
          </a:pPr>
          <a:endParaRPr lang="en-US" sz="1400" b="0" i="0" u="none" strike="noStrike" baseline="0">
            <a:solidFill>
              <a:sysClr val="windowText" lastClr="000000"/>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Supplier name: </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Completed by:</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Date completed:</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Contact information:</a:t>
          </a:r>
        </a:p>
      </xdr:txBody>
    </xdr:sp>
    <xdr:clientData/>
  </xdr:twoCellAnchor>
  <xdr:twoCellAnchor editAs="oneCell">
    <xdr:from>
      <xdr:col>6</xdr:col>
      <xdr:colOff>613832</xdr:colOff>
      <xdr:row>23</xdr:row>
      <xdr:rowOff>149218</xdr:rowOff>
    </xdr:from>
    <xdr:to>
      <xdr:col>11</xdr:col>
      <xdr:colOff>21165</xdr:colOff>
      <xdr:row>34</xdr:row>
      <xdr:rowOff>14810</xdr:rowOff>
    </xdr:to>
    <xdr:pic>
      <xdr:nvPicPr>
        <xdr:cNvPr id="14" name="Picture 13">
          <a:extLst>
            <a:ext uri="{FF2B5EF4-FFF2-40B4-BE49-F238E27FC236}">
              <a16:creationId xmlns:a16="http://schemas.microsoft.com/office/drawing/2014/main" id="{F4096A73-EBC2-42D2-A786-B3AF2F750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499" y="5737218"/>
          <a:ext cx="6646333" cy="2426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247649</xdr:colOff>
      <xdr:row>1</xdr:row>
      <xdr:rowOff>171449</xdr:rowOff>
    </xdr:from>
    <xdr:to>
      <xdr:col>14</xdr:col>
      <xdr:colOff>9525</xdr:colOff>
      <xdr:row>25</xdr:row>
      <xdr:rowOff>66674</xdr:rowOff>
    </xdr:to>
    <xdr:sp macro="" textlink="">
      <xdr:nvSpPr>
        <xdr:cNvPr id="2" name="Text Box 7">
          <a:extLst>
            <a:ext uri="{FF2B5EF4-FFF2-40B4-BE49-F238E27FC236}">
              <a16:creationId xmlns:a16="http://schemas.microsoft.com/office/drawing/2014/main" id="{47F556D7-5FDC-4321-AA8C-B8E7CA8D1C38}"/>
            </a:ext>
          </a:extLst>
        </xdr:cNvPr>
        <xdr:cNvSpPr txBox="1">
          <a:spLocks noChangeArrowheads="1"/>
        </xdr:cNvSpPr>
      </xdr:nvSpPr>
      <xdr:spPr bwMode="auto">
        <a:xfrm>
          <a:off x="247649" y="723899"/>
          <a:ext cx="8296276" cy="4467225"/>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1400" b="0" i="0" u="none" strike="noStrike" baseline="0">
              <a:solidFill>
                <a:srgbClr val="000000"/>
              </a:solidFill>
              <a:latin typeface="Calibri"/>
              <a:cs typeface="Calibri"/>
            </a:rPr>
            <a:t>Optional:</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a:t>
          </a:r>
        </a:p>
      </xdr:txBody>
    </xdr:sp>
    <xdr:clientData/>
  </xdr:twoCellAnchor>
  <xdr:twoCellAnchor editAs="oneCell">
    <xdr:from>
      <xdr:col>0</xdr:col>
      <xdr:colOff>104775</xdr:colOff>
      <xdr:row>0</xdr:row>
      <xdr:rowOff>152400</xdr:rowOff>
    </xdr:from>
    <xdr:to>
      <xdr:col>1</xdr:col>
      <xdr:colOff>318558</xdr:colOff>
      <xdr:row>0</xdr:row>
      <xdr:rowOff>391762</xdr:rowOff>
    </xdr:to>
    <xdr:pic>
      <xdr:nvPicPr>
        <xdr:cNvPr id="4" name="Graphic 3">
          <a:extLst>
            <a:ext uri="{FF2B5EF4-FFF2-40B4-BE49-F238E27FC236}">
              <a16:creationId xmlns:a16="http://schemas.microsoft.com/office/drawing/2014/main" id="{66933931-21F0-4EC6-ACA6-AB3B025F5D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775" y="152400"/>
          <a:ext cx="823383" cy="2393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10</xdr:col>
      <xdr:colOff>9524</xdr:colOff>
      <xdr:row>13</xdr:row>
      <xdr:rowOff>9524</xdr:rowOff>
    </xdr:to>
    <xdr:sp macro="" textlink="">
      <xdr:nvSpPr>
        <xdr:cNvPr id="2" name="Text Box 7">
          <a:extLst>
            <a:ext uri="{FF2B5EF4-FFF2-40B4-BE49-F238E27FC236}">
              <a16:creationId xmlns:a16="http://schemas.microsoft.com/office/drawing/2014/main" id="{61F9665F-9394-4449-8AFC-85B767BD4BE3}"/>
            </a:ext>
          </a:extLst>
        </xdr:cNvPr>
        <xdr:cNvSpPr txBox="1">
          <a:spLocks noChangeArrowheads="1"/>
        </xdr:cNvSpPr>
      </xdr:nvSpPr>
      <xdr:spPr bwMode="auto">
        <a:xfrm>
          <a:off x="609599" y="190499"/>
          <a:ext cx="5495925" cy="2295525"/>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rgbClr val="000000"/>
              </a:solidFill>
              <a:latin typeface="Calibri"/>
              <a:cs typeface="Calibri"/>
            </a:rPr>
            <a:t>How To</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 Review ReadMe tab.</a:t>
          </a:r>
        </a:p>
        <a:p>
          <a:pPr algn="l" rtl="0">
            <a:defRPr sz="1000"/>
          </a:pPr>
          <a:r>
            <a:rPr lang="en-US" sz="1400" b="0" i="0" u="none" strike="noStrike" baseline="0">
              <a:solidFill>
                <a:srgbClr val="000000"/>
              </a:solidFill>
              <a:latin typeface="Calibri"/>
              <a:cs typeface="Calibri"/>
            </a:rPr>
            <a:t>- Complete tabs #1-5.  Don't leave any reasponses blank.</a:t>
          </a:r>
          <a:br>
            <a:rPr lang="en-US" sz="1400" b="0" i="0" u="none" strike="noStrike" baseline="0">
              <a:solidFill>
                <a:srgbClr val="000000"/>
              </a:solidFill>
              <a:latin typeface="Calibri"/>
              <a:cs typeface="Calibri"/>
            </a:rPr>
          </a:br>
          <a:r>
            <a:rPr lang="en-US" sz="1400" b="0" i="0" u="none" strike="noStrike" baseline="0">
              <a:solidFill>
                <a:srgbClr val="000000"/>
              </a:solidFill>
              <a:latin typeface="Calibri"/>
              <a:cs typeface="Calibri"/>
            </a:rPr>
            <a:t>- Comments are optional.</a:t>
          </a:r>
        </a:p>
        <a:p>
          <a:pPr algn="l" rtl="0">
            <a:defRPr sz="1000"/>
          </a:pPr>
          <a:r>
            <a:rPr lang="en-US" sz="1400" b="0" i="0" u="none" strike="noStrike" baseline="0">
              <a:solidFill>
                <a:srgbClr val="000000"/>
              </a:solidFill>
              <a:latin typeface="Calibri"/>
              <a:cs typeface="Calibri"/>
            </a:rPr>
            <a:t>- View results on Summary tab.</a:t>
          </a:r>
        </a:p>
        <a:p>
          <a:pPr algn="l" rtl="0">
            <a:defRPr sz="1000"/>
          </a:pPr>
          <a:r>
            <a:rPr lang="en-US" sz="1400" b="0" i="0" u="none" strike="noStrike" baseline="0">
              <a:solidFill>
                <a:srgbClr val="000000"/>
              </a:solidFill>
              <a:latin typeface="Calibri"/>
              <a:cs typeface="Calibri"/>
            </a:rPr>
            <a:t>- Optional: populate Supplier comments tab.</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Contact HIRC (www.hircstrong.com) with questions.</a:t>
          </a:r>
          <a:endParaRPr lang="en-US" sz="900" b="0" i="0" u="none" strike="noStrike" baseline="0">
            <a:solidFill>
              <a:srgbClr val="000000"/>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1310772</xdr:colOff>
      <xdr:row>0</xdr:row>
      <xdr:rowOff>587715</xdr:rowOff>
    </xdr:to>
    <xdr:pic>
      <xdr:nvPicPr>
        <xdr:cNvPr id="2" name="Graphic 1">
          <a:extLst>
            <a:ext uri="{FF2B5EF4-FFF2-40B4-BE49-F238E27FC236}">
              <a16:creationId xmlns:a16="http://schemas.microsoft.com/office/drawing/2014/main" id="{52B1A51C-5EE7-40BA-8C54-F1DC089F0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1310772</xdr:colOff>
      <xdr:row>0</xdr:row>
      <xdr:rowOff>587715</xdr:rowOff>
    </xdr:to>
    <xdr:pic>
      <xdr:nvPicPr>
        <xdr:cNvPr id="2" name="Graphic 1">
          <a:extLst>
            <a:ext uri="{FF2B5EF4-FFF2-40B4-BE49-F238E27FC236}">
              <a16:creationId xmlns:a16="http://schemas.microsoft.com/office/drawing/2014/main" id="{92A322B4-A649-430A-8DA7-B560B62DB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1310772</xdr:colOff>
      <xdr:row>0</xdr:row>
      <xdr:rowOff>587715</xdr:rowOff>
    </xdr:to>
    <xdr:pic>
      <xdr:nvPicPr>
        <xdr:cNvPr id="2" name="Graphic 1">
          <a:extLst>
            <a:ext uri="{FF2B5EF4-FFF2-40B4-BE49-F238E27FC236}">
              <a16:creationId xmlns:a16="http://schemas.microsoft.com/office/drawing/2014/main" id="{D3AB7FC2-D968-4761-915E-FC4F789D6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1306962</xdr:colOff>
      <xdr:row>0</xdr:row>
      <xdr:rowOff>591525</xdr:rowOff>
    </xdr:to>
    <xdr:pic>
      <xdr:nvPicPr>
        <xdr:cNvPr id="2" name="Graphic 1">
          <a:extLst>
            <a:ext uri="{FF2B5EF4-FFF2-40B4-BE49-F238E27FC236}">
              <a16:creationId xmlns:a16="http://schemas.microsoft.com/office/drawing/2014/main" id="{25EE288A-1683-41DB-9627-5DF93E241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1303152</xdr:colOff>
      <xdr:row>0</xdr:row>
      <xdr:rowOff>583905</xdr:rowOff>
    </xdr:to>
    <xdr:pic>
      <xdr:nvPicPr>
        <xdr:cNvPr id="2" name="Graphic 1">
          <a:extLst>
            <a:ext uri="{FF2B5EF4-FFF2-40B4-BE49-F238E27FC236}">
              <a16:creationId xmlns:a16="http://schemas.microsoft.com/office/drawing/2014/main" id="{56FB7FEF-44BD-4892-A852-10415DADF6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D2E81E-645A-4ACE-8240-16271C92802C}" name="Table1" displayName="Table1" ref="A2:A10" totalsRowShown="0" headerRowDxfId="34" dataDxfId="33">
  <autoFilter ref="A2:A10" xr:uid="{82D2E81E-645A-4ACE-8240-16271C92802C}"/>
  <tableColumns count="1">
    <tableColumn id="1" xr3:uid="{1FE99C12-E4FB-4461-BE06-46B2054D42AE}" name="&lt;Select All That Apply&gt;"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67CC44-3819-4022-95D8-005C81BFE47C}" name="Table2" displayName="Table2" ref="C2:C5" totalsRowShown="0" headerRowDxfId="31" dataDxfId="30">
  <autoFilter ref="C2:C5" xr:uid="{CE67CC44-3819-4022-95D8-005C81BFE47C}"/>
  <tableColumns count="1">
    <tableColumn id="1" xr3:uid="{B2C2BA9D-978D-418E-8CC4-BDB72A5A3F8B}" name="Table2" dataDxfId="2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B16388-9AD0-4995-8D23-9CAB4920349F}" name="Table3" displayName="Table3" ref="E2:E6" totalsRowShown="0" headerRowDxfId="28" dataDxfId="27">
  <autoFilter ref="E2:E6" xr:uid="{38B16388-9AD0-4995-8D23-9CAB4920349F}"/>
  <tableColumns count="1">
    <tableColumn id="1" xr3:uid="{6019BC16-0A9A-46E3-AD82-39B982316966}" name="Table3" dataDxfId="2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406FFB-35CC-43E2-98EC-1557EEEBB893}" name="Table4" displayName="Table4" ref="G2:G9" totalsRowShown="0" headerRowDxfId="25" dataDxfId="24">
  <autoFilter ref="G2:G9" xr:uid="{09406FFB-35CC-43E2-98EC-1557EEEBB893}"/>
  <tableColumns count="1">
    <tableColumn id="1" xr3:uid="{B46B5AA9-E0DC-46A1-ABAE-9B04FEA693A6}" name="Table4" dataDxfId="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0FB1BE-BA8D-4C62-AE1E-20CAAA6575CC}" name="Table5" displayName="Table5" ref="I2:I14" totalsRowShown="0" headerRowDxfId="22" dataDxfId="21">
  <autoFilter ref="I2:I14" xr:uid="{DC0FB1BE-BA8D-4C62-AE1E-20CAAA6575CC}"/>
  <tableColumns count="1">
    <tableColumn id="1" xr3:uid="{F3E67625-1B3E-4CA6-99F8-B1D40F78261B}" name="&lt;Select All That Apply&gt;"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E0DD50-A120-4548-B3BE-354A7E297D14}" name="Table6" displayName="Table6" ref="K2:K8" totalsRowShown="0" headerRowDxfId="19" dataDxfId="18">
  <autoFilter ref="K2:K8" xr:uid="{D5E0DD50-A120-4548-B3BE-354A7E297D14}"/>
  <tableColumns count="1">
    <tableColumn id="1" xr3:uid="{EF703B20-29FE-4893-BFD1-AB738D7544DA}" name="Table6" dataDxfId="1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357F0AB-373E-4229-B3F8-9E077AB65716}">
  <we:reference id="59c21f10-554a-4311-8b6e-b5bcf9bd2c07" version="15.1.0.1"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6D62-AA0E-4A69-9EA3-F37F3EC0C962}">
  <sheetPr codeName="Sheet13">
    <tabColor rgb="FF4F81BD"/>
  </sheetPr>
  <dimension ref="A1"/>
  <sheetViews>
    <sheetView showGridLines="0" zoomScaleNormal="100" workbookViewId="0"/>
  </sheetViews>
  <sheetFormatPr defaultColWidth="8.85546875" defaultRowHeight="15" x14ac:dyDescent="0.25"/>
  <sheetData>
    <row r="1" spans="1:1" x14ac:dyDescent="0.25">
      <c r="A1" s="4" t="s">
        <v>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1A51-5ABD-4E4B-9D7B-51FC19A27B31}">
  <sheetPr codeName="Sheet20">
    <tabColor theme="3" tint="0.39997558519241921"/>
  </sheetPr>
  <dimension ref="A1:AI51"/>
  <sheetViews>
    <sheetView showGridLines="0" zoomScale="80" zoomScaleNormal="80" workbookViewId="0">
      <pane xSplit="1" ySplit="4" topLeftCell="B5" activePane="bottomRight" state="frozen"/>
      <selection pane="topRight" activeCell="I6" sqref="I6"/>
      <selection pane="bottomLeft" activeCell="I6" sqref="I6"/>
      <selection pane="bottomRight" activeCell="D5" sqref="D5"/>
    </sheetView>
  </sheetViews>
  <sheetFormatPr defaultColWidth="8.85546875" defaultRowHeight="15" customHeight="1" x14ac:dyDescent="0.2"/>
  <cols>
    <col min="1" max="1" width="24.85546875" style="52" customWidth="1"/>
    <col min="2" max="2" width="80" style="38" customWidth="1"/>
    <col min="3" max="3" width="4.85546875" style="38" customWidth="1"/>
    <col min="4" max="4" width="42.42578125" style="88" customWidth="1"/>
    <col min="5" max="5" width="84.5703125" style="41" customWidth="1"/>
    <col min="6" max="6" width="14.7109375" style="41" customWidth="1"/>
    <col min="7" max="16384" width="8.85546875" style="39"/>
  </cols>
  <sheetData>
    <row r="1" spans="1:6" s="44" customFormat="1" ht="71.25" customHeight="1" x14ac:dyDescent="0.2">
      <c r="A1" s="53"/>
      <c r="B1" s="126" t="s">
        <v>88</v>
      </c>
      <c r="C1" s="126"/>
      <c r="D1" s="126"/>
      <c r="E1" s="126"/>
      <c r="F1" s="55"/>
    </row>
    <row r="2" spans="1:6" s="44" customFormat="1" ht="20.25" customHeight="1" x14ac:dyDescent="0.2">
      <c r="A2" s="54" t="s">
        <v>0</v>
      </c>
      <c r="B2" s="50"/>
      <c r="C2" s="50"/>
      <c r="D2" s="86"/>
      <c r="E2" s="51"/>
      <c r="F2" s="51"/>
    </row>
    <row r="3" spans="1:6" s="44" customFormat="1" ht="20.25" customHeight="1" x14ac:dyDescent="0.2">
      <c r="A3" s="46"/>
      <c r="B3" s="43"/>
      <c r="C3" s="43"/>
      <c r="D3" s="87"/>
      <c r="E3" s="45"/>
      <c r="F3" s="45"/>
    </row>
    <row r="4" spans="1:6" s="42" customFormat="1" ht="65.25" customHeight="1" x14ac:dyDescent="0.25">
      <c r="A4" s="47" t="s">
        <v>6</v>
      </c>
      <c r="B4" s="48" t="s">
        <v>7</v>
      </c>
      <c r="C4" s="48" t="s">
        <v>165</v>
      </c>
      <c r="D4" s="56" t="s">
        <v>51</v>
      </c>
      <c r="E4" s="48" t="s">
        <v>52</v>
      </c>
      <c r="F4" s="47" t="s">
        <v>47</v>
      </c>
    </row>
    <row r="5" spans="1:6" ht="72" customHeight="1" x14ac:dyDescent="0.25">
      <c r="A5" s="57">
        <v>19</v>
      </c>
      <c r="B5" s="49" t="s">
        <v>168</v>
      </c>
      <c r="C5" s="115"/>
      <c r="D5" s="109" t="s">
        <v>81</v>
      </c>
      <c r="E5" s="113"/>
      <c r="F5" s="58">
        <v>2</v>
      </c>
    </row>
    <row r="6" spans="1:6" ht="54" x14ac:dyDescent="0.25">
      <c r="A6" s="57">
        <v>20</v>
      </c>
      <c r="B6" s="49" t="s">
        <v>169</v>
      </c>
      <c r="C6" s="115"/>
      <c r="D6" s="107" t="s">
        <v>81</v>
      </c>
      <c r="E6" s="113"/>
      <c r="F6" s="58" t="s">
        <v>53</v>
      </c>
    </row>
    <row r="7" spans="1:6" ht="21.75" customHeight="1" x14ac:dyDescent="0.25">
      <c r="A7" s="143">
        <v>21</v>
      </c>
      <c r="B7" s="154" t="s">
        <v>170</v>
      </c>
      <c r="C7" s="152" t="s">
        <v>166</v>
      </c>
      <c r="D7" s="153"/>
      <c r="E7" s="149"/>
      <c r="F7" s="146" t="s">
        <v>53</v>
      </c>
    </row>
    <row r="8" spans="1:6" ht="21.75" customHeight="1" x14ac:dyDescent="0.25">
      <c r="A8" s="144"/>
      <c r="B8" s="155"/>
      <c r="C8" s="108"/>
      <c r="D8" s="119" t="s">
        <v>89</v>
      </c>
      <c r="E8" s="150"/>
      <c r="F8" s="147"/>
    </row>
    <row r="9" spans="1:6" ht="21.75" customHeight="1" x14ac:dyDescent="0.25">
      <c r="A9" s="144"/>
      <c r="B9" s="155"/>
      <c r="C9" s="108"/>
      <c r="D9" s="119" t="s">
        <v>90</v>
      </c>
      <c r="E9" s="150"/>
      <c r="F9" s="147"/>
    </row>
    <row r="10" spans="1:6" ht="21.75" customHeight="1" x14ac:dyDescent="0.25">
      <c r="A10" s="144"/>
      <c r="B10" s="155"/>
      <c r="C10" s="108"/>
      <c r="D10" s="119" t="s">
        <v>91</v>
      </c>
      <c r="E10" s="150"/>
      <c r="F10" s="147"/>
    </row>
    <row r="11" spans="1:6" ht="21.75" customHeight="1" x14ac:dyDescent="0.25">
      <c r="A11" s="144"/>
      <c r="B11" s="155"/>
      <c r="C11" s="108"/>
      <c r="D11" s="119" t="s">
        <v>36</v>
      </c>
      <c r="E11" s="150"/>
      <c r="F11" s="147"/>
    </row>
    <row r="12" spans="1:6" ht="21.75" customHeight="1" x14ac:dyDescent="0.25">
      <c r="A12" s="144"/>
      <c r="B12" s="155"/>
      <c r="C12" s="108"/>
      <c r="D12" s="119" t="s">
        <v>92</v>
      </c>
      <c r="E12" s="150"/>
      <c r="F12" s="147"/>
    </row>
    <row r="13" spans="1:6" ht="21.75" customHeight="1" x14ac:dyDescent="0.25">
      <c r="A13" s="144"/>
      <c r="B13" s="155"/>
      <c r="C13" s="108"/>
      <c r="D13" s="119" t="s">
        <v>10</v>
      </c>
      <c r="E13" s="150"/>
      <c r="F13" s="147"/>
    </row>
    <row r="14" spans="1:6" ht="21.75" customHeight="1" x14ac:dyDescent="0.25">
      <c r="A14" s="144"/>
      <c r="B14" s="155"/>
      <c r="C14" s="108"/>
      <c r="D14" s="119" t="s">
        <v>75</v>
      </c>
      <c r="E14" s="150"/>
      <c r="F14" s="147"/>
    </row>
    <row r="15" spans="1:6" ht="21.75" customHeight="1" x14ac:dyDescent="0.25">
      <c r="A15" s="144"/>
      <c r="B15" s="155"/>
      <c r="C15" s="108"/>
      <c r="D15" s="119" t="s">
        <v>93</v>
      </c>
      <c r="E15" s="150"/>
      <c r="F15" s="147"/>
    </row>
    <row r="16" spans="1:6" ht="21.75" customHeight="1" x14ac:dyDescent="0.25">
      <c r="A16" s="144"/>
      <c r="B16" s="155"/>
      <c r="C16" s="108"/>
      <c r="D16" s="119" t="s">
        <v>94</v>
      </c>
      <c r="E16" s="150"/>
      <c r="F16" s="147"/>
    </row>
    <row r="17" spans="1:35" ht="21.75" customHeight="1" x14ac:dyDescent="0.25">
      <c r="A17" s="144"/>
      <c r="B17" s="155"/>
      <c r="C17" s="108"/>
      <c r="D17" s="119" t="s">
        <v>95</v>
      </c>
      <c r="E17" s="150"/>
      <c r="F17" s="147"/>
    </row>
    <row r="18" spans="1:35" ht="21.75" customHeight="1" x14ac:dyDescent="0.25">
      <c r="A18" s="144"/>
      <c r="B18" s="155"/>
      <c r="C18" s="108"/>
      <c r="D18" s="119" t="s">
        <v>76</v>
      </c>
      <c r="E18" s="150"/>
      <c r="F18" s="147"/>
    </row>
    <row r="19" spans="1:35" ht="21.75" customHeight="1" x14ac:dyDescent="0.25">
      <c r="A19" s="145"/>
      <c r="B19" s="156"/>
      <c r="C19" s="108"/>
      <c r="D19" s="119" t="s">
        <v>45</v>
      </c>
      <c r="E19" s="151"/>
      <c r="F19" s="148"/>
    </row>
    <row r="20" spans="1:35" ht="63.75" customHeight="1" x14ac:dyDescent="0.25">
      <c r="A20" s="57">
        <v>22</v>
      </c>
      <c r="B20" s="49" t="s">
        <v>171</v>
      </c>
      <c r="C20" s="115"/>
      <c r="D20" s="107" t="s">
        <v>81</v>
      </c>
      <c r="E20" s="113"/>
      <c r="F20" s="58" t="s">
        <v>53</v>
      </c>
    </row>
    <row r="21" spans="1:35" ht="63.75" customHeight="1" x14ac:dyDescent="0.25">
      <c r="A21" s="57">
        <v>23</v>
      </c>
      <c r="B21" s="49" t="s">
        <v>172</v>
      </c>
      <c r="C21" s="115"/>
      <c r="D21" s="110" t="s">
        <v>167</v>
      </c>
      <c r="E21" s="113"/>
      <c r="F21" s="58">
        <v>3</v>
      </c>
    </row>
    <row r="22" spans="1:35" ht="63.75" customHeight="1" x14ac:dyDescent="0.25">
      <c r="A22" s="57">
        <v>24</v>
      </c>
      <c r="B22" s="49" t="s">
        <v>82</v>
      </c>
      <c r="C22" s="115"/>
      <c r="D22" s="111"/>
      <c r="E22" s="113"/>
      <c r="F22" s="58" t="s">
        <v>53</v>
      </c>
    </row>
    <row r="23" spans="1:35" ht="15" customHeight="1" x14ac:dyDescent="0.2">
      <c r="A23" s="59"/>
    </row>
    <row r="25" spans="1:35" s="38" customFormat="1" ht="15" customHeight="1" x14ac:dyDescent="0.2">
      <c r="D25" s="88"/>
      <c r="E25" s="41"/>
      <c r="F25" s="41"/>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row>
    <row r="26" spans="1:35" s="38" customFormat="1" ht="15" customHeight="1" x14ac:dyDescent="0.2">
      <c r="D26" s="88"/>
      <c r="E26" s="41"/>
      <c r="F26" s="41"/>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row>
    <row r="27" spans="1:35" s="38" customFormat="1" ht="15" customHeight="1" x14ac:dyDescent="0.2">
      <c r="D27" s="88"/>
      <c r="E27" s="41"/>
      <c r="F27" s="41"/>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row>
    <row r="28" spans="1:35" s="38" customFormat="1" ht="15" customHeight="1" x14ac:dyDescent="0.2">
      <c r="D28" s="88"/>
      <c r="E28" s="41"/>
      <c r="F28" s="41"/>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row>
    <row r="29" spans="1:35" s="38" customFormat="1" ht="15" customHeight="1" x14ac:dyDescent="0.2">
      <c r="D29" s="88"/>
      <c r="E29" s="41"/>
      <c r="F29" s="41"/>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1:35" s="38" customFormat="1" ht="15" customHeight="1" x14ac:dyDescent="0.2">
      <c r="D30" s="88"/>
      <c r="E30" s="41"/>
      <c r="F30" s="41"/>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row>
    <row r="31" spans="1:35" s="38" customFormat="1" ht="15" customHeight="1" x14ac:dyDescent="0.2">
      <c r="D31" s="88"/>
      <c r="E31" s="41"/>
      <c r="F31" s="41"/>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row>
    <row r="32" spans="1:35" s="38" customFormat="1" ht="15" customHeight="1" x14ac:dyDescent="0.2">
      <c r="D32" s="88"/>
      <c r="E32" s="41"/>
      <c r="F32" s="41"/>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row>
    <row r="33" spans="1:35" s="38" customFormat="1" ht="15" customHeight="1" x14ac:dyDescent="0.2">
      <c r="D33" s="88"/>
      <c r="E33" s="41"/>
      <c r="F33" s="41"/>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row>
    <row r="34" spans="1:35" s="38" customFormat="1" ht="15" customHeight="1" x14ac:dyDescent="0.2">
      <c r="D34" s="88"/>
      <c r="E34" s="41"/>
      <c r="F34" s="41"/>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5" spans="1:35" s="38" customFormat="1" ht="15" customHeight="1" x14ac:dyDescent="0.2">
      <c r="D35" s="88"/>
      <c r="E35" s="41"/>
      <c r="F35" s="41"/>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row>
    <row r="36" spans="1:35" s="38" customFormat="1" ht="15" customHeight="1" x14ac:dyDescent="0.2">
      <c r="D36" s="88"/>
      <c r="E36" s="41"/>
      <c r="F36" s="41"/>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1:35" s="38" customFormat="1" ht="15" customHeight="1" x14ac:dyDescent="0.2">
      <c r="D37" s="88"/>
      <c r="E37" s="41"/>
      <c r="F37" s="41"/>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s="38" customFormat="1" ht="15" customHeight="1" x14ac:dyDescent="0.2">
      <c r="D38" s="88"/>
      <c r="E38" s="41"/>
      <c r="F38" s="41"/>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1:35" s="38" customFormat="1" ht="15" customHeight="1" x14ac:dyDescent="0.2">
      <c r="D39" s="88"/>
      <c r="E39" s="41"/>
      <c r="F39" s="41"/>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0" spans="1:35" s="38" customFormat="1" ht="15" customHeight="1" x14ac:dyDescent="0.2">
      <c r="D40" s="88"/>
      <c r="E40" s="41"/>
      <c r="F40" s="41"/>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1:35" s="38" customFormat="1" ht="15" customHeight="1" x14ac:dyDescent="0.2">
      <c r="D41" s="88"/>
      <c r="E41" s="41"/>
      <c r="F41" s="41"/>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1:35" s="38" customFormat="1" ht="15" customHeight="1" x14ac:dyDescent="0.2">
      <c r="D42" s="88"/>
      <c r="E42" s="41"/>
      <c r="F42" s="41"/>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1:35" s="38" customFormat="1" ht="15" customHeight="1" x14ac:dyDescent="0.2">
      <c r="A43" s="59"/>
      <c r="D43" s="88"/>
      <c r="E43" s="41"/>
      <c r="F43" s="41"/>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row>
    <row r="44" spans="1:35" s="38" customFormat="1" ht="15" customHeight="1" x14ac:dyDescent="0.2">
      <c r="A44" s="59"/>
      <c r="D44" s="88"/>
      <c r="E44" s="41"/>
      <c r="F44" s="41"/>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35" s="38" customFormat="1" ht="15" customHeight="1" x14ac:dyDescent="0.2">
      <c r="A45" s="59"/>
      <c r="D45" s="88"/>
      <c r="E45" s="41"/>
      <c r="F45" s="41"/>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35" s="38" customFormat="1" ht="15" customHeight="1" x14ac:dyDescent="0.2">
      <c r="A46" s="59"/>
      <c r="D46" s="88"/>
      <c r="E46" s="41"/>
      <c r="F46" s="41"/>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row>
    <row r="47" spans="1:35" s="38" customFormat="1" ht="15" customHeight="1" x14ac:dyDescent="0.2">
      <c r="A47" s="59"/>
      <c r="D47" s="88"/>
      <c r="E47" s="41"/>
      <c r="F47" s="41"/>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s="38" customFormat="1" ht="15" customHeight="1" x14ac:dyDescent="0.2">
      <c r="A48" s="59"/>
      <c r="D48" s="88"/>
      <c r="E48" s="41"/>
      <c r="F48" s="41"/>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s="38" customFormat="1" ht="15" customHeight="1" x14ac:dyDescent="0.2">
      <c r="A49" s="59"/>
      <c r="D49" s="88"/>
      <c r="E49" s="41"/>
      <c r="F49" s="41"/>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s="38" customFormat="1" ht="15" customHeight="1" x14ac:dyDescent="0.2">
      <c r="A50" s="59"/>
      <c r="D50" s="88"/>
      <c r="E50" s="41"/>
      <c r="F50" s="41"/>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s="38" customFormat="1" ht="15" customHeight="1" x14ac:dyDescent="0.2">
      <c r="A51" s="59"/>
      <c r="D51" s="88"/>
      <c r="E51" s="41"/>
      <c r="F51" s="41"/>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sheetData>
  <sheetProtection algorithmName="SHA-512" hashValue="ifaSE5bI7/GKZ5+fFeICIYu4ZAkD1zztKE8EZBn3ZwbPIvbqz9oCYB4VDqdS571WyKMg+awze66195qEaMwY9Q==" saltValue="vbbZaZcwBSysPeHC4g8cQA==" spinCount="100000" sheet="1" scenarios="1"/>
  <protectedRanges>
    <protectedRange sqref="E5:E22" name="C8"/>
    <protectedRange sqref="D22" name="C8_1"/>
    <protectedRange sqref="C7 D8:D19" name="C8_2"/>
    <protectedRange sqref="D5" name="C8_2_1"/>
    <protectedRange sqref="D20 D6" name="C8_2_2"/>
    <protectedRange sqref="D21" name="C8_3"/>
  </protectedRanges>
  <autoFilter ref="A4:D4" xr:uid="{A0FDCA5A-9A41-49CF-AD9A-F548168AB504}"/>
  <mergeCells count="6">
    <mergeCell ref="B1:E1"/>
    <mergeCell ref="A7:A19"/>
    <mergeCell ref="B7:B19"/>
    <mergeCell ref="F7:F19"/>
    <mergeCell ref="C7:D7"/>
    <mergeCell ref="E7:E19"/>
  </mergeCells>
  <dataValidations count="2">
    <dataValidation type="list" allowBlank="1" showInputMessage="1" showErrorMessage="1" sqref="D5" xr:uid="{17F2DFC9-2E8F-4CA8-93CE-EAF192CA877C}">
      <formula1>INDIRECT("Table6[Table6]")</formula1>
    </dataValidation>
    <dataValidation type="list" allowBlank="1" showInputMessage="1" showErrorMessage="1" sqref="D5:D6 D20" xr:uid="{7F45BBD9-305B-4F22-A66A-3601F36F93C8}">
      <formula1>INDIRECT("Table2[Table2]")</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B616-7BAD-4716-B3F8-878B768E3F3B}">
  <sheetPr codeName="Sheet21">
    <tabColor theme="3" tint="0.39997558519241921"/>
  </sheetPr>
  <dimension ref="A1:AH36"/>
  <sheetViews>
    <sheetView showGridLines="0" zoomScale="80" zoomScaleNormal="80" workbookViewId="0">
      <pane xSplit="1" ySplit="4" topLeftCell="B5" activePane="bottomRight" state="frozen"/>
      <selection pane="topRight" activeCell="I6" sqref="I6"/>
      <selection pane="bottomLeft" activeCell="I6" sqref="I6"/>
      <selection pane="bottomRight" activeCell="C5" sqref="C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6" t="s">
        <v>96</v>
      </c>
      <c r="C1" s="126"/>
      <c r="D1" s="126"/>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54" x14ac:dyDescent="0.25">
      <c r="A5" s="57">
        <v>25</v>
      </c>
      <c r="B5" s="49" t="s">
        <v>97</v>
      </c>
      <c r="C5" s="109" t="s">
        <v>81</v>
      </c>
      <c r="D5" s="113"/>
      <c r="E5" s="58">
        <v>2</v>
      </c>
    </row>
    <row r="6" spans="1:34" ht="63.75" customHeight="1" x14ac:dyDescent="0.25">
      <c r="A6" s="57">
        <v>26</v>
      </c>
      <c r="B6" s="49" t="s">
        <v>98</v>
      </c>
      <c r="C6" s="107" t="s">
        <v>81</v>
      </c>
      <c r="D6" s="113"/>
      <c r="E6" s="58">
        <v>4</v>
      </c>
    </row>
    <row r="7" spans="1:34" ht="63.75" customHeight="1" x14ac:dyDescent="0.25">
      <c r="A7" s="57">
        <v>27</v>
      </c>
      <c r="B7" s="49" t="s">
        <v>82</v>
      </c>
      <c r="C7" s="111"/>
      <c r="D7" s="113"/>
      <c r="E7" s="58" t="s">
        <v>53</v>
      </c>
    </row>
    <row r="8" spans="1:34" ht="15" customHeight="1" x14ac:dyDescent="0.2">
      <c r="A8" s="59"/>
    </row>
    <row r="10" spans="1:34" s="38" customFormat="1" ht="15" customHeight="1" x14ac:dyDescent="0.2">
      <c r="C10" s="88"/>
      <c r="D10" s="41"/>
      <c r="E10" s="41"/>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1:34" s="38" customFormat="1" ht="15" customHeight="1" x14ac:dyDescent="0.2">
      <c r="C11" s="88"/>
      <c r="D11" s="41"/>
      <c r="E11" s="41"/>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A28" s="59"/>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A29" s="59"/>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sheetData>
  <sheetProtection algorithmName="SHA-512" hashValue="OW6bLL5W+cwIVcvBzJokGwweC6MBpQ9Vgf/NZyja83OgQZluTteGASSi+Nxyta/haFBWrn0MxpCsfXLyonGKGQ==" saltValue="HFz/l+yPgyJRmcXz+Pnckw==" spinCount="100000" sheet="1" scenarios="1"/>
  <protectedRanges>
    <protectedRange sqref="D5:D7" name="C8"/>
    <protectedRange sqref="C7" name="C8_1"/>
    <protectedRange sqref="C5" name="C8_2_4"/>
    <protectedRange sqref="C6" name="C8_2_5"/>
  </protectedRanges>
  <autoFilter ref="A4:C5" xr:uid="{A0FDCA5A-9A41-49CF-AD9A-F548168AB504}"/>
  <mergeCells count="1">
    <mergeCell ref="B1:D1"/>
  </mergeCells>
  <dataValidations count="2">
    <dataValidation type="list" allowBlank="1" showInputMessage="1" showErrorMessage="1" sqref="C5" xr:uid="{56363C98-94AD-4749-BAB3-56958094CB93}">
      <formula1>INDIRECT("Table4[Table4]")</formula1>
    </dataValidation>
    <dataValidation type="list" allowBlank="1" showInputMessage="1" showErrorMessage="1" sqref="C6" xr:uid="{F7173547-0279-4496-BAB6-33112F7C7446}">
      <formula1>INDIRECT("Table3[Table3]")</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1505-6BC7-4ED2-A886-750AA7853A0D}">
  <sheetPr codeName="Sheet22">
    <tabColor theme="3" tint="0.39997558519241921"/>
  </sheetPr>
  <dimension ref="A1:AH38"/>
  <sheetViews>
    <sheetView showGridLines="0" zoomScale="80" zoomScaleNormal="80" workbookViewId="0">
      <pane xSplit="1" ySplit="4" topLeftCell="B5" activePane="bottomRight" state="frozen"/>
      <selection pane="topRight" activeCell="I6" sqref="I6"/>
      <selection pane="bottomLeft" activeCell="I6" sqref="I6"/>
      <selection pane="bottomRight" activeCell="C5" sqref="C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6" t="s">
        <v>99</v>
      </c>
      <c r="C1" s="126"/>
      <c r="D1" s="126"/>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63.75" customHeight="1" x14ac:dyDescent="0.25">
      <c r="A5" s="57">
        <v>28</v>
      </c>
      <c r="B5" s="49" t="s">
        <v>100</v>
      </c>
      <c r="C5" s="109" t="s">
        <v>81</v>
      </c>
      <c r="D5" s="113"/>
      <c r="E5" s="58">
        <v>4</v>
      </c>
    </row>
    <row r="6" spans="1:34" ht="63.75" customHeight="1" x14ac:dyDescent="0.25">
      <c r="A6" s="57">
        <v>29</v>
      </c>
      <c r="B6" s="49" t="s">
        <v>101</v>
      </c>
      <c r="C6" s="109" t="s">
        <v>81</v>
      </c>
      <c r="D6" s="113"/>
      <c r="E6" s="58">
        <v>4</v>
      </c>
    </row>
    <row r="7" spans="1:34" ht="63.75" customHeight="1" x14ac:dyDescent="0.25">
      <c r="A7" s="57">
        <v>30</v>
      </c>
      <c r="B7" s="49" t="s">
        <v>102</v>
      </c>
      <c r="C7" s="107" t="s">
        <v>81</v>
      </c>
      <c r="D7" s="113"/>
      <c r="E7" s="58">
        <v>4</v>
      </c>
    </row>
    <row r="8" spans="1:34" ht="63.75" customHeight="1" x14ac:dyDescent="0.25">
      <c r="A8" s="57">
        <v>31</v>
      </c>
      <c r="B8" s="49" t="s">
        <v>103</v>
      </c>
      <c r="C8" s="107" t="s">
        <v>81</v>
      </c>
      <c r="D8" s="113"/>
      <c r="E8" s="58">
        <v>4</v>
      </c>
    </row>
    <row r="9" spans="1:34" ht="78" customHeight="1" x14ac:dyDescent="0.25">
      <c r="A9" s="157">
        <v>32</v>
      </c>
      <c r="B9" s="49" t="s">
        <v>164</v>
      </c>
      <c r="C9" s="107" t="s">
        <v>81</v>
      </c>
      <c r="D9" s="113"/>
      <c r="E9" s="58">
        <v>4</v>
      </c>
    </row>
    <row r="10" spans="1:34" ht="15" customHeight="1" x14ac:dyDescent="0.2">
      <c r="A10" s="5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sheetData>
  <sheetProtection algorithmName="SHA-512" hashValue="5GfuxcxcFPfLcqY77G5o8aNpYZg93aOTJ5k+brjxC1BO2JZ23EQmKzSkQ8QsfAWQBYCpyAVrQbxPGnY1dv/fZw==" saltValue="hrb07wWMvRsRiTDImZX5tw==" spinCount="100000" sheet="1" scenarios="1"/>
  <protectedRanges>
    <protectedRange sqref="D5:D9" name="C8"/>
    <protectedRange sqref="C5" name="C8_2_1"/>
    <protectedRange sqref="C6" name="C8_2_2"/>
    <protectedRange sqref="C7" name="C8_2_4"/>
    <protectedRange sqref="C8" name="C8_2_5"/>
    <protectedRange sqref="C9" name="C8_2_2_1"/>
  </protectedRanges>
  <autoFilter ref="A4:C5" xr:uid="{A0FDCA5A-9A41-49CF-AD9A-F548168AB504}"/>
  <mergeCells count="1">
    <mergeCell ref="B1:D1"/>
  </mergeCells>
  <dataValidations count="3">
    <dataValidation type="list" allowBlank="1" showInputMessage="1" showErrorMessage="1" sqref="C5:C6" xr:uid="{3549286F-B502-4B59-B6C6-696106FDF7E8}">
      <formula1>INDIRECT("Table4[Table4]")</formula1>
    </dataValidation>
    <dataValidation type="list" allowBlank="1" showInputMessage="1" showErrorMessage="1" sqref="C7:C8" xr:uid="{5DB802B8-7DBE-4094-8095-DCBCCCCF4A49}">
      <formula1>INDIRECT("Table3[Table3]")</formula1>
    </dataValidation>
    <dataValidation type="list" allowBlank="1" showInputMessage="1" showErrorMessage="1" sqref="C9" xr:uid="{FE2A3257-6223-4712-94CF-2BB1EFC0DD85}">
      <formula1>INDIRECT("Table2[Table2]")</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66EB-BF96-4C21-8103-32589BCF1938}">
  <sheetPr codeName="Sheet17"/>
  <dimension ref="A2:K17"/>
  <sheetViews>
    <sheetView zoomScaleNormal="100" workbookViewId="0">
      <selection activeCell="A10" sqref="A10"/>
    </sheetView>
  </sheetViews>
  <sheetFormatPr defaultColWidth="9.140625" defaultRowHeight="15" x14ac:dyDescent="0.25"/>
  <cols>
    <col min="1" max="1" width="32.85546875" style="82" bestFit="1" customWidth="1"/>
    <col min="2" max="2" width="9.140625" style="82"/>
    <col min="3" max="3" width="19.140625" style="82" customWidth="1"/>
    <col min="4" max="4" width="9.140625" style="82"/>
    <col min="5" max="5" width="19.140625" style="82" customWidth="1"/>
    <col min="6" max="6" width="9.140625" style="82"/>
    <col min="7" max="7" width="19.140625" style="82" customWidth="1"/>
    <col min="8" max="8" width="9.140625" style="82"/>
    <col min="9" max="9" width="32.85546875" style="82" bestFit="1" customWidth="1"/>
    <col min="10" max="10" width="9.140625" style="82"/>
    <col min="11" max="11" width="19.140625" style="82" bestFit="1" customWidth="1"/>
    <col min="12" max="16384" width="9.140625" style="82"/>
  </cols>
  <sheetData>
    <row r="2" spans="1:11" x14ac:dyDescent="0.25">
      <c r="A2" s="90" t="s">
        <v>77</v>
      </c>
      <c r="C2" s="59" t="s">
        <v>78</v>
      </c>
      <c r="E2" s="59" t="s">
        <v>79</v>
      </c>
      <c r="G2" s="59" t="s">
        <v>80</v>
      </c>
      <c r="I2" s="90" t="s">
        <v>77</v>
      </c>
      <c r="K2" s="59" t="s">
        <v>104</v>
      </c>
    </row>
    <row r="3" spans="1:11" x14ac:dyDescent="0.25">
      <c r="A3" s="90" t="s">
        <v>163</v>
      </c>
      <c r="C3" s="59" t="s">
        <v>81</v>
      </c>
      <c r="E3" s="59" t="s">
        <v>81</v>
      </c>
      <c r="G3" s="59" t="s">
        <v>81</v>
      </c>
      <c r="I3" s="90" t="s">
        <v>89</v>
      </c>
      <c r="K3" s="59" t="s">
        <v>81</v>
      </c>
    </row>
    <row r="4" spans="1:11" x14ac:dyDescent="0.25">
      <c r="A4" s="90" t="s">
        <v>71</v>
      </c>
      <c r="C4" s="59" t="s">
        <v>49</v>
      </c>
      <c r="E4" s="59" t="s">
        <v>49</v>
      </c>
      <c r="G4" s="59" t="s">
        <v>64</v>
      </c>
      <c r="I4" s="90" t="s">
        <v>90</v>
      </c>
      <c r="K4" s="59" t="s">
        <v>105</v>
      </c>
    </row>
    <row r="5" spans="1:11" x14ac:dyDescent="0.25">
      <c r="A5" s="90" t="s">
        <v>72</v>
      </c>
      <c r="C5" s="59" t="s">
        <v>50</v>
      </c>
      <c r="E5" s="59" t="s">
        <v>60</v>
      </c>
      <c r="G5" s="59" t="s">
        <v>63</v>
      </c>
      <c r="I5" s="90" t="s">
        <v>91</v>
      </c>
      <c r="K5" s="59" t="s">
        <v>62</v>
      </c>
    </row>
    <row r="6" spans="1:11" x14ac:dyDescent="0.25">
      <c r="A6" s="90" t="s">
        <v>73</v>
      </c>
      <c r="C6" s="89"/>
      <c r="E6" s="59" t="s">
        <v>50</v>
      </c>
      <c r="G6" s="59" t="s">
        <v>62</v>
      </c>
      <c r="I6" s="90" t="s">
        <v>36</v>
      </c>
      <c r="K6" s="59" t="s">
        <v>135</v>
      </c>
    </row>
    <row r="7" spans="1:11" x14ac:dyDescent="0.25">
      <c r="A7" s="90" t="s">
        <v>74</v>
      </c>
      <c r="G7" s="59" t="s">
        <v>135</v>
      </c>
      <c r="I7" s="90" t="s">
        <v>92</v>
      </c>
      <c r="K7" s="59" t="s">
        <v>61</v>
      </c>
    </row>
    <row r="8" spans="1:11" x14ac:dyDescent="0.25">
      <c r="A8" s="90" t="s">
        <v>75</v>
      </c>
      <c r="G8" s="59" t="s">
        <v>61</v>
      </c>
      <c r="I8" s="90" t="s">
        <v>10</v>
      </c>
      <c r="K8" s="91">
        <v>1</v>
      </c>
    </row>
    <row r="9" spans="1:11" x14ac:dyDescent="0.25">
      <c r="A9" s="90" t="s">
        <v>76</v>
      </c>
      <c r="C9" s="89"/>
      <c r="G9" s="91">
        <v>1</v>
      </c>
      <c r="I9" s="90" t="s">
        <v>75</v>
      </c>
    </row>
    <row r="10" spans="1:11" x14ac:dyDescent="0.25">
      <c r="A10" s="90" t="s">
        <v>45</v>
      </c>
      <c r="I10" s="90" t="s">
        <v>93</v>
      </c>
    </row>
    <row r="11" spans="1:11" x14ac:dyDescent="0.25">
      <c r="I11" s="90" t="s">
        <v>94</v>
      </c>
    </row>
    <row r="12" spans="1:11" x14ac:dyDescent="0.25">
      <c r="I12" s="90" t="s">
        <v>95</v>
      </c>
    </row>
    <row r="13" spans="1:11" x14ac:dyDescent="0.25">
      <c r="I13" s="90" t="s">
        <v>76</v>
      </c>
    </row>
    <row r="14" spans="1:11" x14ac:dyDescent="0.25">
      <c r="I14" s="90" t="s">
        <v>45</v>
      </c>
    </row>
    <row r="17" spans="1:1" x14ac:dyDescent="0.25">
      <c r="A17" s="104" t="s">
        <v>155</v>
      </c>
    </row>
  </sheetData>
  <sheetProtection algorithmName="SHA-512" hashValue="RdQDFEL6b53tYKwwMfRe6jT8OxcQB8/XaCcFzelMxQbTEhjcfY4tiE7758ixzsRH86j5v2HncAPV8C+FqC4IlQ==" saltValue="ZfKBjL/qpDJC3ylB0jll5A=="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3492-FFA7-4FD2-B98A-37770395059F}">
  <sheetPr codeName="Sheet14"/>
  <dimension ref="A1:O1316"/>
  <sheetViews>
    <sheetView showGridLines="0" zoomScale="80" zoomScaleNormal="80" workbookViewId="0"/>
  </sheetViews>
  <sheetFormatPr defaultColWidth="8.85546875" defaultRowHeight="15" x14ac:dyDescent="0.25"/>
  <cols>
    <col min="1" max="1" width="36" style="3" bestFit="1" customWidth="1"/>
    <col min="2" max="2" width="5.42578125" customWidth="1"/>
    <col min="3" max="3" width="38.28515625" customWidth="1"/>
    <col min="4" max="4" width="5.42578125" customWidth="1"/>
    <col min="5" max="5" width="39" customWidth="1"/>
    <col min="6" max="6" width="5.42578125" customWidth="1"/>
    <col min="7" max="7" width="21.140625" bestFit="1" customWidth="1"/>
    <col min="9" max="9" width="25.28515625" style="5" customWidth="1"/>
    <col min="10" max="15" width="22.85546875" style="5" customWidth="1"/>
  </cols>
  <sheetData>
    <row r="1" spans="1:15" ht="29.25" thickBot="1" x14ac:dyDescent="0.3">
      <c r="A1" s="11" t="s">
        <v>21</v>
      </c>
      <c r="C1" s="11" t="s">
        <v>22</v>
      </c>
      <c r="E1" s="11" t="s">
        <v>23</v>
      </c>
      <c r="G1" s="15" t="s">
        <v>15</v>
      </c>
      <c r="H1" s="2" t="s">
        <v>6</v>
      </c>
      <c r="I1" s="19" t="s">
        <v>24</v>
      </c>
      <c r="J1" s="1" t="s">
        <v>25</v>
      </c>
      <c r="K1" s="20" t="s">
        <v>26</v>
      </c>
      <c r="L1" s="1" t="s">
        <v>27</v>
      </c>
      <c r="M1" s="31" t="s">
        <v>28</v>
      </c>
      <c r="N1" s="1" t="s">
        <v>29</v>
      </c>
      <c r="O1" s="20" t="s">
        <v>30</v>
      </c>
    </row>
    <row r="2" spans="1:15" x14ac:dyDescent="0.25">
      <c r="A2" s="12" t="s">
        <v>31</v>
      </c>
      <c r="C2" s="12" t="s">
        <v>8</v>
      </c>
      <c r="E2" s="12" t="s">
        <v>16</v>
      </c>
      <c r="G2" s="16" t="s">
        <v>1</v>
      </c>
      <c r="H2" s="6">
        <v>1</v>
      </c>
      <c r="I2" s="21">
        <v>8</v>
      </c>
      <c r="J2" s="22">
        <v>16</v>
      </c>
      <c r="K2" s="23">
        <v>10</v>
      </c>
      <c r="L2" s="22"/>
      <c r="M2" s="21" t="s">
        <v>32</v>
      </c>
      <c r="N2" s="24"/>
      <c r="O2" s="23" t="s">
        <v>33</v>
      </c>
    </row>
    <row r="3" spans="1:15" x14ac:dyDescent="0.25">
      <c r="A3" s="13" t="s">
        <v>34</v>
      </c>
      <c r="C3" s="13" t="s">
        <v>9</v>
      </c>
      <c r="E3" s="13" t="s">
        <v>17</v>
      </c>
      <c r="G3" s="16" t="s">
        <v>1</v>
      </c>
      <c r="H3" s="6">
        <v>2</v>
      </c>
      <c r="I3" s="21">
        <v>0</v>
      </c>
      <c r="J3" s="24">
        <v>3</v>
      </c>
      <c r="K3" s="23">
        <v>22</v>
      </c>
      <c r="L3" s="24"/>
      <c r="M3" s="21"/>
      <c r="N3" s="24"/>
      <c r="O3" s="23" t="s">
        <v>33</v>
      </c>
    </row>
    <row r="4" spans="1:15" x14ac:dyDescent="0.25">
      <c r="A4" s="13" t="s">
        <v>35</v>
      </c>
      <c r="C4" s="13" t="s">
        <v>11</v>
      </c>
      <c r="E4" s="13" t="s">
        <v>19</v>
      </c>
      <c r="G4" s="16" t="s">
        <v>1</v>
      </c>
      <c r="H4" s="6">
        <v>3</v>
      </c>
      <c r="I4" s="21">
        <v>1</v>
      </c>
      <c r="J4" s="24">
        <v>10</v>
      </c>
      <c r="K4" s="23">
        <v>15</v>
      </c>
      <c r="L4" s="24"/>
      <c r="M4" s="21"/>
      <c r="N4" s="24"/>
      <c r="O4" s="23" t="s">
        <v>32</v>
      </c>
    </row>
    <row r="5" spans="1:15" x14ac:dyDescent="0.25">
      <c r="A5" s="13" t="s">
        <v>14</v>
      </c>
      <c r="C5" s="13" t="s">
        <v>12</v>
      </c>
      <c r="E5" s="13" t="s">
        <v>36</v>
      </c>
      <c r="G5" s="16" t="s">
        <v>1</v>
      </c>
      <c r="H5" s="6">
        <v>4</v>
      </c>
      <c r="I5" s="21">
        <v>0</v>
      </c>
      <c r="J5" s="24">
        <v>8</v>
      </c>
      <c r="K5" s="23">
        <v>16</v>
      </c>
      <c r="L5" s="24"/>
      <c r="M5" s="21"/>
      <c r="N5" s="24"/>
      <c r="O5" s="23" t="s">
        <v>33</v>
      </c>
    </row>
    <row r="6" spans="1:15" ht="30.75" thickBot="1" x14ac:dyDescent="0.3">
      <c r="A6" s="13" t="s">
        <v>37</v>
      </c>
      <c r="C6" s="14" t="s">
        <v>13</v>
      </c>
      <c r="E6" s="14" t="s">
        <v>38</v>
      </c>
      <c r="G6" s="16" t="s">
        <v>1</v>
      </c>
      <c r="H6" s="6">
        <v>5</v>
      </c>
      <c r="I6" s="21">
        <v>2</v>
      </c>
      <c r="J6" s="24">
        <v>11</v>
      </c>
      <c r="K6" s="23">
        <v>14</v>
      </c>
      <c r="L6" s="24"/>
      <c r="M6" s="21" t="s">
        <v>32</v>
      </c>
      <c r="N6" s="24"/>
      <c r="O6" s="23" t="s">
        <v>33</v>
      </c>
    </row>
    <row r="7" spans="1:15" x14ac:dyDescent="0.25">
      <c r="A7" s="13" t="s">
        <v>39</v>
      </c>
      <c r="G7" s="16" t="s">
        <v>1</v>
      </c>
      <c r="H7" s="6">
        <v>6</v>
      </c>
      <c r="I7" s="21">
        <v>0</v>
      </c>
      <c r="J7" s="24">
        <v>6</v>
      </c>
      <c r="K7" s="23">
        <v>18</v>
      </c>
      <c r="L7" s="24"/>
      <c r="M7" s="21"/>
      <c r="N7" s="24"/>
      <c r="O7" s="23" t="s">
        <v>33</v>
      </c>
    </row>
    <row r="8" spans="1:15" x14ac:dyDescent="0.25">
      <c r="A8" s="13" t="s">
        <v>18</v>
      </c>
      <c r="G8" s="16" t="s">
        <v>1</v>
      </c>
      <c r="H8" s="6">
        <v>7</v>
      </c>
      <c r="I8" s="21">
        <v>0</v>
      </c>
      <c r="J8" s="24">
        <v>3</v>
      </c>
      <c r="K8" s="23">
        <v>22</v>
      </c>
      <c r="L8" s="24"/>
      <c r="M8" s="21"/>
      <c r="N8" s="24"/>
      <c r="O8" s="23" t="s">
        <v>33</v>
      </c>
    </row>
    <row r="9" spans="1:15" x14ac:dyDescent="0.25">
      <c r="A9" s="13" t="s">
        <v>40</v>
      </c>
      <c r="G9" s="16" t="s">
        <v>1</v>
      </c>
      <c r="H9" s="6">
        <v>8</v>
      </c>
      <c r="I9" s="21">
        <v>3</v>
      </c>
      <c r="J9" s="24">
        <v>11</v>
      </c>
      <c r="K9" s="23">
        <v>14</v>
      </c>
      <c r="L9" s="32" t="s">
        <v>41</v>
      </c>
      <c r="M9" s="21" t="s">
        <v>32</v>
      </c>
      <c r="N9" s="24"/>
      <c r="O9" s="23" t="s">
        <v>33</v>
      </c>
    </row>
    <row r="10" spans="1:15" x14ac:dyDescent="0.25">
      <c r="A10" s="13" t="s">
        <v>42</v>
      </c>
      <c r="G10" s="16" t="s">
        <v>1</v>
      </c>
      <c r="H10" s="6">
        <v>9</v>
      </c>
      <c r="I10" s="21">
        <v>0</v>
      </c>
      <c r="J10" s="24">
        <v>2</v>
      </c>
      <c r="K10" s="23">
        <v>23</v>
      </c>
      <c r="L10" s="24"/>
      <c r="M10" s="21"/>
      <c r="N10" s="24"/>
      <c r="O10" s="23" t="s">
        <v>33</v>
      </c>
    </row>
    <row r="11" spans="1:15" x14ac:dyDescent="0.25">
      <c r="A11" s="13" t="s">
        <v>5</v>
      </c>
      <c r="G11" s="16" t="s">
        <v>1</v>
      </c>
      <c r="H11" s="6">
        <v>10</v>
      </c>
      <c r="I11" s="21">
        <v>0</v>
      </c>
      <c r="J11" s="24">
        <v>8</v>
      </c>
      <c r="K11" s="23">
        <v>16</v>
      </c>
      <c r="L11" s="24"/>
      <c r="M11" s="21"/>
      <c r="N11" s="24"/>
      <c r="O11" s="23" t="s">
        <v>33</v>
      </c>
    </row>
    <row r="12" spans="1:15" ht="15.75" thickBot="1" x14ac:dyDescent="0.3">
      <c r="A12" s="14" t="s">
        <v>4</v>
      </c>
      <c r="G12" s="16" t="s">
        <v>1</v>
      </c>
      <c r="H12" s="6">
        <v>11</v>
      </c>
      <c r="I12" s="21">
        <v>4</v>
      </c>
      <c r="J12" s="24">
        <v>8</v>
      </c>
      <c r="K12" s="23">
        <v>16</v>
      </c>
      <c r="L12" s="24"/>
      <c r="M12" s="21"/>
      <c r="N12" s="24"/>
      <c r="O12" s="23" t="s">
        <v>33</v>
      </c>
    </row>
    <row r="13" spans="1:15" x14ac:dyDescent="0.25">
      <c r="G13" s="16" t="s">
        <v>1</v>
      </c>
      <c r="H13" s="6">
        <v>12</v>
      </c>
      <c r="I13" s="21">
        <v>0</v>
      </c>
      <c r="J13" s="24">
        <v>4</v>
      </c>
      <c r="K13" s="23">
        <v>21</v>
      </c>
      <c r="L13" s="24"/>
      <c r="M13" s="21"/>
      <c r="N13" s="24"/>
      <c r="O13" s="23" t="s">
        <v>33</v>
      </c>
    </row>
    <row r="14" spans="1:15" x14ac:dyDescent="0.25">
      <c r="G14" s="16" t="s">
        <v>1</v>
      </c>
      <c r="H14" s="6">
        <v>13</v>
      </c>
      <c r="I14" s="21">
        <v>0</v>
      </c>
      <c r="J14" s="24">
        <v>7</v>
      </c>
      <c r="K14" s="23">
        <v>17</v>
      </c>
      <c r="L14" s="24"/>
      <c r="M14" s="21"/>
      <c r="N14" s="24"/>
      <c r="O14" s="23" t="s">
        <v>33</v>
      </c>
    </row>
    <row r="15" spans="1:15" x14ac:dyDescent="0.25">
      <c r="G15" s="16" t="s">
        <v>1</v>
      </c>
      <c r="H15" s="6">
        <v>14</v>
      </c>
      <c r="I15" s="21">
        <v>4</v>
      </c>
      <c r="J15" s="24">
        <v>12</v>
      </c>
      <c r="K15" s="23">
        <v>12</v>
      </c>
      <c r="L15" s="24"/>
      <c r="M15" s="21"/>
      <c r="N15" s="24"/>
      <c r="O15" s="23" t="s">
        <v>32</v>
      </c>
    </row>
    <row r="16" spans="1:15" x14ac:dyDescent="0.25">
      <c r="G16" s="16" t="s">
        <v>1</v>
      </c>
      <c r="H16" s="6">
        <v>15</v>
      </c>
      <c r="I16" s="21">
        <v>0</v>
      </c>
      <c r="J16" s="24">
        <v>4</v>
      </c>
      <c r="K16" s="23">
        <v>21</v>
      </c>
      <c r="L16" s="24"/>
      <c r="M16" s="21"/>
      <c r="N16" s="24"/>
      <c r="O16" s="23" t="s">
        <v>33</v>
      </c>
    </row>
    <row r="17" spans="7:15" x14ac:dyDescent="0.25">
      <c r="G17" s="16" t="s">
        <v>1</v>
      </c>
      <c r="H17" s="6">
        <v>16</v>
      </c>
      <c r="I17" s="21">
        <v>2</v>
      </c>
      <c r="J17" s="24">
        <v>9</v>
      </c>
      <c r="K17" s="23">
        <v>16</v>
      </c>
      <c r="L17" s="24"/>
      <c r="M17" s="21" t="s">
        <v>32</v>
      </c>
      <c r="N17" s="24"/>
      <c r="O17" s="23" t="s">
        <v>33</v>
      </c>
    </row>
    <row r="18" spans="7:15" x14ac:dyDescent="0.25">
      <c r="G18" s="16" t="s">
        <v>1</v>
      </c>
      <c r="H18" s="6">
        <v>17</v>
      </c>
      <c r="I18" s="21">
        <v>0</v>
      </c>
      <c r="J18" s="24">
        <v>8</v>
      </c>
      <c r="K18" s="23">
        <v>17</v>
      </c>
      <c r="L18" s="24"/>
      <c r="M18" s="21"/>
      <c r="N18" s="24"/>
      <c r="O18" s="23" t="s">
        <v>33</v>
      </c>
    </row>
    <row r="19" spans="7:15" x14ac:dyDescent="0.25">
      <c r="G19" s="16" t="s">
        <v>1</v>
      </c>
      <c r="H19" s="6">
        <v>18</v>
      </c>
      <c r="I19" s="21">
        <v>0</v>
      </c>
      <c r="J19" s="24">
        <v>3</v>
      </c>
      <c r="K19" s="23">
        <v>22</v>
      </c>
      <c r="L19" s="24"/>
      <c r="M19" s="21"/>
      <c r="N19" s="24"/>
      <c r="O19" s="23" t="s">
        <v>33</v>
      </c>
    </row>
    <row r="20" spans="7:15" x14ac:dyDescent="0.25">
      <c r="G20" s="16" t="s">
        <v>1</v>
      </c>
      <c r="H20" s="6">
        <v>19</v>
      </c>
      <c r="I20" s="21">
        <v>0</v>
      </c>
      <c r="J20" s="24">
        <v>4</v>
      </c>
      <c r="K20" s="23">
        <v>21</v>
      </c>
      <c r="L20" s="24"/>
      <c r="M20" s="21"/>
      <c r="N20" s="24"/>
      <c r="O20" s="23" t="s">
        <v>33</v>
      </c>
    </row>
    <row r="21" spans="7:15" x14ac:dyDescent="0.25">
      <c r="G21" s="16" t="s">
        <v>1</v>
      </c>
      <c r="H21" s="6">
        <v>20</v>
      </c>
      <c r="I21" s="21">
        <v>3</v>
      </c>
      <c r="J21" s="24">
        <v>8</v>
      </c>
      <c r="K21" s="23">
        <v>17</v>
      </c>
      <c r="L21" s="24"/>
      <c r="M21" s="21"/>
      <c r="N21" s="24"/>
      <c r="O21" s="23" t="s">
        <v>33</v>
      </c>
    </row>
    <row r="22" spans="7:15" x14ac:dyDescent="0.25">
      <c r="G22" s="16" t="s">
        <v>1</v>
      </c>
      <c r="H22" s="6">
        <v>21</v>
      </c>
      <c r="I22" s="21">
        <v>0</v>
      </c>
      <c r="J22" s="24">
        <v>6</v>
      </c>
      <c r="K22" s="23">
        <v>19</v>
      </c>
      <c r="L22" s="24"/>
      <c r="M22" s="21"/>
      <c r="N22" s="24"/>
      <c r="O22" s="23" t="s">
        <v>32</v>
      </c>
    </row>
    <row r="23" spans="7:15" x14ac:dyDescent="0.25">
      <c r="G23" s="16" t="s">
        <v>1</v>
      </c>
      <c r="H23" s="6">
        <v>22</v>
      </c>
      <c r="I23" s="21">
        <v>0</v>
      </c>
      <c r="J23" s="24">
        <v>8</v>
      </c>
      <c r="K23" s="23">
        <v>17</v>
      </c>
      <c r="L23" s="24"/>
      <c r="M23" s="21"/>
      <c r="N23" s="24"/>
      <c r="O23" s="23" t="s">
        <v>33</v>
      </c>
    </row>
    <row r="24" spans="7:15" x14ac:dyDescent="0.25">
      <c r="G24" s="16" t="s">
        <v>1</v>
      </c>
      <c r="H24" s="6">
        <v>23</v>
      </c>
      <c r="I24" s="21">
        <v>1</v>
      </c>
      <c r="J24" s="24">
        <v>9</v>
      </c>
      <c r="K24" s="23">
        <v>16</v>
      </c>
      <c r="L24" s="24"/>
      <c r="M24" s="21"/>
      <c r="N24" s="24"/>
      <c r="O24" s="23" t="s">
        <v>32</v>
      </c>
    </row>
    <row r="25" spans="7:15" x14ac:dyDescent="0.25">
      <c r="G25" s="16" t="s">
        <v>1</v>
      </c>
      <c r="H25" s="6">
        <v>24</v>
      </c>
      <c r="I25" s="21">
        <v>0</v>
      </c>
      <c r="J25" s="24">
        <v>3</v>
      </c>
      <c r="K25" s="23">
        <v>22</v>
      </c>
      <c r="L25" s="24"/>
      <c r="M25" s="21"/>
      <c r="N25" s="24"/>
      <c r="O25" s="23" t="s">
        <v>33</v>
      </c>
    </row>
    <row r="26" spans="7:15" x14ac:dyDescent="0.25">
      <c r="G26" s="16" t="s">
        <v>1</v>
      </c>
      <c r="H26" s="6">
        <v>25</v>
      </c>
      <c r="I26" s="21">
        <v>0</v>
      </c>
      <c r="J26" s="24">
        <v>5</v>
      </c>
      <c r="K26" s="23">
        <v>20</v>
      </c>
      <c r="L26" s="24"/>
      <c r="M26" s="21"/>
      <c r="N26" s="24"/>
      <c r="O26" s="23" t="s">
        <v>33</v>
      </c>
    </row>
    <row r="27" spans="7:15" x14ac:dyDescent="0.25">
      <c r="G27" s="16" t="s">
        <v>1</v>
      </c>
      <c r="H27" s="6">
        <v>26</v>
      </c>
      <c r="I27" s="21">
        <v>8</v>
      </c>
      <c r="J27" s="24">
        <v>16</v>
      </c>
      <c r="K27" s="23">
        <v>10</v>
      </c>
      <c r="L27" s="24"/>
      <c r="M27" s="21" t="s">
        <v>32</v>
      </c>
      <c r="N27" s="24"/>
      <c r="O27" s="23" t="s">
        <v>33</v>
      </c>
    </row>
    <row r="28" spans="7:15" x14ac:dyDescent="0.25">
      <c r="G28" s="16" t="s">
        <v>1</v>
      </c>
      <c r="H28" s="6">
        <v>27</v>
      </c>
      <c r="I28" s="21">
        <v>5</v>
      </c>
      <c r="J28" s="24">
        <v>21</v>
      </c>
      <c r="K28" s="23">
        <v>5</v>
      </c>
      <c r="L28" s="24" t="s">
        <v>41</v>
      </c>
      <c r="M28" s="21" t="s">
        <v>32</v>
      </c>
      <c r="N28" s="24" t="s">
        <v>41</v>
      </c>
      <c r="O28" s="23" t="s">
        <v>32</v>
      </c>
    </row>
    <row r="29" spans="7:15" x14ac:dyDescent="0.25">
      <c r="G29" s="16" t="s">
        <v>1</v>
      </c>
      <c r="H29" s="6">
        <v>28</v>
      </c>
      <c r="I29" s="21">
        <v>5</v>
      </c>
      <c r="J29" s="24">
        <v>14</v>
      </c>
      <c r="K29" s="23">
        <v>11</v>
      </c>
      <c r="L29" s="24"/>
      <c r="M29" s="21"/>
      <c r="N29" s="24"/>
      <c r="O29" s="23" t="s">
        <v>33</v>
      </c>
    </row>
    <row r="30" spans="7:15" x14ac:dyDescent="0.25">
      <c r="G30" s="16" t="s">
        <v>1</v>
      </c>
      <c r="H30" s="6">
        <v>29</v>
      </c>
      <c r="I30" s="21">
        <v>2</v>
      </c>
      <c r="J30" s="24">
        <v>10</v>
      </c>
      <c r="K30" s="23">
        <v>15</v>
      </c>
      <c r="L30" s="24"/>
      <c r="M30" s="21"/>
      <c r="N30" s="24"/>
      <c r="O30" s="23" t="s">
        <v>33</v>
      </c>
    </row>
    <row r="31" spans="7:15" x14ac:dyDescent="0.25">
      <c r="G31" s="16" t="s">
        <v>1</v>
      </c>
      <c r="H31" s="6">
        <v>30</v>
      </c>
      <c r="I31" s="21">
        <v>1</v>
      </c>
      <c r="J31" s="24">
        <v>11</v>
      </c>
      <c r="K31" s="23">
        <v>14</v>
      </c>
      <c r="L31" s="24"/>
      <c r="M31" s="21"/>
      <c r="N31" s="24"/>
      <c r="O31" s="23" t="s">
        <v>33</v>
      </c>
    </row>
    <row r="32" spans="7:15" x14ac:dyDescent="0.25">
      <c r="G32" s="16" t="s">
        <v>1</v>
      </c>
      <c r="H32" s="6">
        <v>31</v>
      </c>
      <c r="I32" s="21">
        <v>0</v>
      </c>
      <c r="J32" s="24">
        <v>7</v>
      </c>
      <c r="K32" s="23">
        <v>18</v>
      </c>
      <c r="L32" s="24"/>
      <c r="M32" s="21"/>
      <c r="N32" s="24"/>
      <c r="O32" s="23" t="s">
        <v>33</v>
      </c>
    </row>
    <row r="33" spans="7:15" x14ac:dyDescent="0.25">
      <c r="G33" s="16" t="s">
        <v>1</v>
      </c>
      <c r="H33" s="6">
        <v>32</v>
      </c>
      <c r="I33" s="21">
        <v>5</v>
      </c>
      <c r="J33" s="24">
        <v>17</v>
      </c>
      <c r="K33" s="23">
        <v>9</v>
      </c>
      <c r="L33" s="24" t="s">
        <v>41</v>
      </c>
      <c r="M33" s="21" t="s">
        <v>32</v>
      </c>
      <c r="N33" s="24"/>
      <c r="O33" s="23" t="s">
        <v>33</v>
      </c>
    </row>
    <row r="34" spans="7:15" x14ac:dyDescent="0.25">
      <c r="G34" s="16" t="s">
        <v>1</v>
      </c>
      <c r="H34" s="6">
        <v>33</v>
      </c>
      <c r="I34" s="21">
        <v>0</v>
      </c>
      <c r="J34" s="24">
        <v>9</v>
      </c>
      <c r="K34" s="23">
        <v>17</v>
      </c>
      <c r="L34" s="24"/>
      <c r="M34" s="21" t="s">
        <v>33</v>
      </c>
      <c r="N34" s="24"/>
      <c r="O34" s="23" t="s">
        <v>33</v>
      </c>
    </row>
    <row r="35" spans="7:15" x14ac:dyDescent="0.25">
      <c r="G35" s="16" t="s">
        <v>1</v>
      </c>
      <c r="H35" s="6">
        <v>34</v>
      </c>
      <c r="I35" s="21">
        <v>4</v>
      </c>
      <c r="J35" s="24">
        <v>16</v>
      </c>
      <c r="K35" s="23">
        <v>10</v>
      </c>
      <c r="L35" s="24"/>
      <c r="M35" s="21" t="s">
        <v>32</v>
      </c>
      <c r="N35" s="24"/>
      <c r="O35" s="23" t="s">
        <v>33</v>
      </c>
    </row>
    <row r="36" spans="7:15" x14ac:dyDescent="0.25">
      <c r="G36" s="16" t="s">
        <v>1</v>
      </c>
      <c r="H36" s="6">
        <v>35</v>
      </c>
      <c r="I36" s="21">
        <v>1</v>
      </c>
      <c r="J36" s="24">
        <v>8</v>
      </c>
      <c r="K36" s="23">
        <v>18</v>
      </c>
      <c r="L36" s="24"/>
      <c r="M36" s="21" t="s">
        <v>33</v>
      </c>
      <c r="N36" s="24"/>
      <c r="O36" s="23" t="s">
        <v>33</v>
      </c>
    </row>
    <row r="37" spans="7:15" x14ac:dyDescent="0.25">
      <c r="G37" s="16" t="s">
        <v>1</v>
      </c>
      <c r="H37" s="6">
        <v>36</v>
      </c>
      <c r="I37" s="21">
        <v>4</v>
      </c>
      <c r="J37" s="24">
        <v>14</v>
      </c>
      <c r="K37" s="23">
        <v>11</v>
      </c>
      <c r="L37" s="24"/>
      <c r="M37" s="21"/>
      <c r="N37" s="24"/>
      <c r="O37" s="23" t="s">
        <v>33</v>
      </c>
    </row>
    <row r="38" spans="7:15" x14ac:dyDescent="0.25">
      <c r="G38" s="16" t="s">
        <v>1</v>
      </c>
      <c r="H38" s="6">
        <v>37</v>
      </c>
      <c r="I38" s="21">
        <v>0</v>
      </c>
      <c r="J38" s="24">
        <v>8</v>
      </c>
      <c r="K38" s="23">
        <v>17</v>
      </c>
      <c r="L38" s="24"/>
      <c r="M38" s="21"/>
      <c r="N38" s="24"/>
      <c r="O38" s="23" t="s">
        <v>33</v>
      </c>
    </row>
    <row r="39" spans="7:15" x14ac:dyDescent="0.25">
      <c r="G39" s="16" t="s">
        <v>1</v>
      </c>
      <c r="H39" s="6">
        <v>38</v>
      </c>
      <c r="I39" s="21">
        <v>8</v>
      </c>
      <c r="J39" s="24">
        <v>19</v>
      </c>
      <c r="K39" s="23">
        <v>6</v>
      </c>
      <c r="L39" s="24"/>
      <c r="M39" s="21"/>
      <c r="N39" s="24" t="s">
        <v>41</v>
      </c>
      <c r="O39" s="23" t="s">
        <v>32</v>
      </c>
    </row>
    <row r="40" spans="7:15" x14ac:dyDescent="0.25">
      <c r="G40" s="16" t="s">
        <v>1</v>
      </c>
      <c r="H40" s="6">
        <v>39</v>
      </c>
      <c r="I40" s="21">
        <v>3</v>
      </c>
      <c r="J40" s="24">
        <v>16</v>
      </c>
      <c r="K40" s="23">
        <v>10</v>
      </c>
      <c r="L40" s="24"/>
      <c r="M40" s="21" t="s">
        <v>32</v>
      </c>
      <c r="N40" s="24"/>
      <c r="O40" s="23" t="s">
        <v>32</v>
      </c>
    </row>
    <row r="41" spans="7:15" x14ac:dyDescent="0.25">
      <c r="G41" s="16" t="s">
        <v>1</v>
      </c>
      <c r="H41" s="6">
        <v>40</v>
      </c>
      <c r="I41" s="21">
        <v>0</v>
      </c>
      <c r="J41" s="24">
        <v>9</v>
      </c>
      <c r="K41" s="23">
        <v>16</v>
      </c>
      <c r="L41" s="24"/>
      <c r="M41" s="21"/>
      <c r="N41" s="24"/>
      <c r="O41" s="23" t="s">
        <v>32</v>
      </c>
    </row>
    <row r="42" spans="7:15" x14ac:dyDescent="0.25">
      <c r="G42" s="16" t="s">
        <v>1</v>
      </c>
      <c r="H42" s="6">
        <v>41</v>
      </c>
      <c r="I42" s="21">
        <v>0</v>
      </c>
      <c r="J42" s="24">
        <v>5</v>
      </c>
      <c r="K42" s="23">
        <v>20</v>
      </c>
      <c r="L42" s="24"/>
      <c r="M42" s="21"/>
      <c r="N42" s="24"/>
      <c r="O42" s="23" t="s">
        <v>33</v>
      </c>
    </row>
    <row r="43" spans="7:15" x14ac:dyDescent="0.25">
      <c r="G43" s="16" t="s">
        <v>1</v>
      </c>
      <c r="H43" s="6">
        <v>42</v>
      </c>
      <c r="I43" s="21">
        <v>1</v>
      </c>
      <c r="J43" s="24">
        <v>10</v>
      </c>
      <c r="K43" s="23">
        <v>15</v>
      </c>
      <c r="L43" s="24"/>
      <c r="M43" s="21"/>
      <c r="N43" s="24"/>
      <c r="O43" s="23" t="s">
        <v>32</v>
      </c>
    </row>
    <row r="44" spans="7:15" x14ac:dyDescent="0.25">
      <c r="G44" s="16" t="s">
        <v>1</v>
      </c>
      <c r="H44" s="6">
        <v>43</v>
      </c>
      <c r="I44" s="21">
        <v>0</v>
      </c>
      <c r="J44" s="24">
        <v>10</v>
      </c>
      <c r="K44" s="23">
        <v>15</v>
      </c>
      <c r="L44" s="24"/>
      <c r="M44" s="21"/>
      <c r="N44" s="24"/>
      <c r="O44" s="23" t="s">
        <v>33</v>
      </c>
    </row>
    <row r="45" spans="7:15" x14ac:dyDescent="0.25">
      <c r="G45" s="16" t="s">
        <v>1</v>
      </c>
      <c r="H45" s="6">
        <v>44</v>
      </c>
      <c r="I45" s="21">
        <v>3</v>
      </c>
      <c r="J45" s="24">
        <v>17</v>
      </c>
      <c r="K45" s="23">
        <v>9</v>
      </c>
      <c r="L45" s="24" t="s">
        <v>41</v>
      </c>
      <c r="M45" s="21" t="s">
        <v>32</v>
      </c>
      <c r="N45" s="24"/>
      <c r="O45" s="23" t="s">
        <v>32</v>
      </c>
    </row>
    <row r="46" spans="7:15" x14ac:dyDescent="0.25">
      <c r="G46" s="16" t="s">
        <v>1</v>
      </c>
      <c r="H46" s="6">
        <v>45</v>
      </c>
      <c r="I46" s="21">
        <v>2</v>
      </c>
      <c r="J46" s="24">
        <v>8</v>
      </c>
      <c r="K46" s="23">
        <v>17</v>
      </c>
      <c r="L46" s="24"/>
      <c r="M46" s="21"/>
      <c r="N46" s="24"/>
      <c r="O46" s="23" t="s">
        <v>32</v>
      </c>
    </row>
    <row r="47" spans="7:15" x14ac:dyDescent="0.25">
      <c r="G47" s="16" t="s">
        <v>1</v>
      </c>
      <c r="H47" s="6">
        <v>46</v>
      </c>
      <c r="I47" s="21">
        <v>2</v>
      </c>
      <c r="J47" s="24">
        <v>12</v>
      </c>
      <c r="K47" s="23">
        <v>13</v>
      </c>
      <c r="L47" s="24"/>
      <c r="M47" s="21"/>
      <c r="N47" s="24"/>
      <c r="O47" s="23" t="s">
        <v>33</v>
      </c>
    </row>
    <row r="48" spans="7:15" x14ac:dyDescent="0.25">
      <c r="G48" s="16" t="s">
        <v>1</v>
      </c>
      <c r="H48" s="6">
        <v>47</v>
      </c>
      <c r="I48" s="21">
        <v>1</v>
      </c>
      <c r="J48" s="24">
        <v>4</v>
      </c>
      <c r="K48" s="23">
        <v>21</v>
      </c>
      <c r="L48" s="24"/>
      <c r="M48" s="21"/>
      <c r="N48" s="24"/>
      <c r="O48" s="23" t="s">
        <v>33</v>
      </c>
    </row>
    <row r="49" spans="7:15" x14ac:dyDescent="0.25">
      <c r="G49" s="16" t="s">
        <v>1</v>
      </c>
      <c r="H49" s="6">
        <v>48</v>
      </c>
      <c r="I49" s="21">
        <v>0</v>
      </c>
      <c r="J49" s="24">
        <v>9</v>
      </c>
      <c r="K49" s="23">
        <v>16</v>
      </c>
      <c r="L49" s="24"/>
      <c r="M49" s="21"/>
      <c r="N49" s="24"/>
      <c r="O49" s="23" t="s">
        <v>33</v>
      </c>
    </row>
    <row r="50" spans="7:15" x14ac:dyDescent="0.25">
      <c r="G50" s="16" t="s">
        <v>1</v>
      </c>
      <c r="H50" s="6">
        <v>49</v>
      </c>
      <c r="I50" s="21">
        <v>3</v>
      </c>
      <c r="J50" s="24">
        <v>10</v>
      </c>
      <c r="K50" s="23">
        <v>15</v>
      </c>
      <c r="L50" s="24"/>
      <c r="M50" s="21"/>
      <c r="N50" s="24"/>
      <c r="O50" s="23" t="s">
        <v>33</v>
      </c>
    </row>
    <row r="51" spans="7:15" x14ac:dyDescent="0.25">
      <c r="G51" s="16" t="s">
        <v>1</v>
      </c>
      <c r="H51" s="6">
        <v>50</v>
      </c>
      <c r="I51" s="21">
        <v>0</v>
      </c>
      <c r="J51" s="24">
        <v>4</v>
      </c>
      <c r="K51" s="23">
        <v>21</v>
      </c>
      <c r="L51" s="24"/>
      <c r="M51" s="21"/>
      <c r="N51" s="24"/>
      <c r="O51" s="23" t="s">
        <v>43</v>
      </c>
    </row>
    <row r="52" spans="7:15" x14ac:dyDescent="0.25">
      <c r="G52" s="16" t="s">
        <v>1</v>
      </c>
      <c r="H52" s="6">
        <v>51</v>
      </c>
      <c r="I52" s="21">
        <v>2</v>
      </c>
      <c r="J52" s="24">
        <v>10</v>
      </c>
      <c r="K52" s="23">
        <v>15</v>
      </c>
      <c r="L52" s="24"/>
      <c r="M52" s="21"/>
      <c r="N52" s="24"/>
      <c r="O52" s="23" t="s">
        <v>33</v>
      </c>
    </row>
    <row r="53" spans="7:15" x14ac:dyDescent="0.25">
      <c r="G53" s="16" t="s">
        <v>1</v>
      </c>
      <c r="H53" s="6">
        <v>52</v>
      </c>
      <c r="I53" s="21">
        <v>0</v>
      </c>
      <c r="J53" s="24">
        <v>1</v>
      </c>
      <c r="K53" s="23">
        <v>24</v>
      </c>
      <c r="L53" s="24"/>
      <c r="M53" s="21"/>
      <c r="N53" s="24"/>
      <c r="O53" s="23" t="s">
        <v>33</v>
      </c>
    </row>
    <row r="54" spans="7:15" x14ac:dyDescent="0.25">
      <c r="G54" s="16" t="s">
        <v>1</v>
      </c>
      <c r="H54" s="6">
        <v>53</v>
      </c>
      <c r="I54" s="21">
        <v>6</v>
      </c>
      <c r="J54" s="24">
        <v>16</v>
      </c>
      <c r="K54" s="23">
        <v>10</v>
      </c>
      <c r="L54" s="24" t="s">
        <v>41</v>
      </c>
      <c r="M54" s="21" t="s">
        <v>32</v>
      </c>
      <c r="N54" s="24"/>
      <c r="O54" s="23" t="s">
        <v>33</v>
      </c>
    </row>
    <row r="55" spans="7:15" x14ac:dyDescent="0.25">
      <c r="G55" s="16" t="s">
        <v>1</v>
      </c>
      <c r="H55" s="6">
        <v>54</v>
      </c>
      <c r="I55" s="21">
        <v>0</v>
      </c>
      <c r="J55" s="24">
        <v>8</v>
      </c>
      <c r="K55" s="23">
        <v>17</v>
      </c>
      <c r="L55" s="24"/>
      <c r="M55" s="21"/>
      <c r="N55" s="24"/>
      <c r="O55" s="23" t="s">
        <v>33</v>
      </c>
    </row>
    <row r="56" spans="7:15" x14ac:dyDescent="0.25">
      <c r="G56" s="16" t="s">
        <v>1</v>
      </c>
      <c r="H56" s="6">
        <v>55</v>
      </c>
      <c r="I56" s="21">
        <v>8</v>
      </c>
      <c r="J56" s="24">
        <v>19</v>
      </c>
      <c r="K56" s="23">
        <v>6</v>
      </c>
      <c r="L56" s="24"/>
      <c r="M56" s="21"/>
      <c r="N56" s="24"/>
      <c r="O56" s="23" t="s">
        <v>33</v>
      </c>
    </row>
    <row r="57" spans="7:15" x14ac:dyDescent="0.25">
      <c r="G57" s="16" t="s">
        <v>1</v>
      </c>
      <c r="H57" s="6">
        <v>56</v>
      </c>
      <c r="I57" s="21">
        <v>1</v>
      </c>
      <c r="J57" s="24">
        <v>9</v>
      </c>
      <c r="K57" s="23">
        <v>15</v>
      </c>
      <c r="L57" s="24"/>
      <c r="M57" s="21"/>
      <c r="N57" s="24"/>
      <c r="O57" s="23" t="s">
        <v>33</v>
      </c>
    </row>
    <row r="58" spans="7:15" x14ac:dyDescent="0.25">
      <c r="G58" s="16" t="s">
        <v>1</v>
      </c>
      <c r="H58" s="6">
        <v>57</v>
      </c>
      <c r="I58" s="21">
        <v>10</v>
      </c>
      <c r="J58" s="24">
        <v>20</v>
      </c>
      <c r="K58" s="23">
        <v>6</v>
      </c>
      <c r="L58" s="24"/>
      <c r="M58" s="21" t="s">
        <v>32</v>
      </c>
      <c r="N58" s="24"/>
      <c r="O58" s="23" t="s">
        <v>32</v>
      </c>
    </row>
    <row r="59" spans="7:15" x14ac:dyDescent="0.25">
      <c r="G59" s="16" t="s">
        <v>1</v>
      </c>
      <c r="H59" s="6">
        <v>58</v>
      </c>
      <c r="I59" s="21">
        <v>7</v>
      </c>
      <c r="J59" s="24">
        <v>14</v>
      </c>
      <c r="K59" s="23">
        <v>11</v>
      </c>
      <c r="L59" s="24"/>
      <c r="M59" s="21"/>
      <c r="N59" s="24"/>
      <c r="O59" s="23" t="s">
        <v>33</v>
      </c>
    </row>
    <row r="60" spans="7:15" x14ac:dyDescent="0.25">
      <c r="G60" s="16" t="s">
        <v>1</v>
      </c>
      <c r="H60" s="6">
        <v>59</v>
      </c>
      <c r="I60" s="21">
        <v>6</v>
      </c>
      <c r="J60" s="24">
        <v>18</v>
      </c>
      <c r="K60" s="23">
        <v>6</v>
      </c>
      <c r="L60" s="24"/>
      <c r="M60" s="21"/>
      <c r="N60" s="24"/>
      <c r="O60" s="23" t="s">
        <v>32</v>
      </c>
    </row>
    <row r="61" spans="7:15" x14ac:dyDescent="0.25">
      <c r="G61" s="16" t="s">
        <v>1</v>
      </c>
      <c r="H61" s="6">
        <v>60</v>
      </c>
      <c r="I61" s="21">
        <v>1</v>
      </c>
      <c r="J61" s="24">
        <v>9</v>
      </c>
      <c r="K61" s="23">
        <v>16</v>
      </c>
      <c r="L61" s="24"/>
      <c r="M61" s="21"/>
      <c r="N61" s="24"/>
      <c r="O61" s="23" t="s">
        <v>33</v>
      </c>
    </row>
    <row r="62" spans="7:15" x14ac:dyDescent="0.25">
      <c r="G62" s="16" t="s">
        <v>1</v>
      </c>
      <c r="H62" s="6">
        <v>61</v>
      </c>
      <c r="I62" s="21">
        <v>1</v>
      </c>
      <c r="J62" s="24">
        <v>6</v>
      </c>
      <c r="K62" s="23">
        <v>18</v>
      </c>
      <c r="L62" s="24"/>
      <c r="M62" s="21"/>
      <c r="N62" s="24"/>
      <c r="O62" s="23" t="s">
        <v>33</v>
      </c>
    </row>
    <row r="63" spans="7:15" x14ac:dyDescent="0.25">
      <c r="G63" s="16" t="s">
        <v>1</v>
      </c>
      <c r="H63" s="6">
        <v>62</v>
      </c>
      <c r="I63" s="21">
        <v>0</v>
      </c>
      <c r="J63" s="24">
        <v>1</v>
      </c>
      <c r="K63" s="23">
        <v>24</v>
      </c>
      <c r="L63" s="24"/>
      <c r="M63" s="21"/>
      <c r="N63" s="24"/>
      <c r="O63" s="23" t="s">
        <v>33</v>
      </c>
    </row>
    <row r="64" spans="7:15" x14ac:dyDescent="0.25">
      <c r="G64" s="16" t="s">
        <v>1</v>
      </c>
      <c r="H64" s="6">
        <v>63</v>
      </c>
      <c r="I64" s="21">
        <v>13</v>
      </c>
      <c r="J64" s="24">
        <v>18</v>
      </c>
      <c r="K64" s="23">
        <v>7</v>
      </c>
      <c r="L64" s="24"/>
      <c r="M64" s="21"/>
      <c r="N64" s="24"/>
      <c r="O64" s="23" t="s">
        <v>33</v>
      </c>
    </row>
    <row r="65" spans="7:15" x14ac:dyDescent="0.25">
      <c r="G65" s="16" t="s">
        <v>1</v>
      </c>
      <c r="H65" s="6">
        <v>64</v>
      </c>
      <c r="I65" s="21">
        <v>1</v>
      </c>
      <c r="J65" s="24">
        <v>8</v>
      </c>
      <c r="K65" s="23">
        <v>17</v>
      </c>
      <c r="L65" s="24"/>
      <c r="M65" s="21"/>
      <c r="N65" s="24"/>
      <c r="O65" s="23" t="s">
        <v>33</v>
      </c>
    </row>
    <row r="66" spans="7:15" x14ac:dyDescent="0.25">
      <c r="G66" s="16" t="s">
        <v>1</v>
      </c>
      <c r="H66" s="6">
        <v>65</v>
      </c>
      <c r="I66" s="21">
        <v>4</v>
      </c>
      <c r="J66" s="24">
        <v>10</v>
      </c>
      <c r="K66" s="23">
        <v>15</v>
      </c>
      <c r="L66" s="24"/>
      <c r="M66" s="21"/>
      <c r="N66" s="24"/>
      <c r="O66" s="23" t="s">
        <v>32</v>
      </c>
    </row>
    <row r="67" spans="7:15" x14ac:dyDescent="0.25">
      <c r="G67" s="16" t="s">
        <v>1</v>
      </c>
      <c r="H67" s="6">
        <v>66</v>
      </c>
      <c r="I67" s="21">
        <v>0</v>
      </c>
      <c r="J67" s="24">
        <v>9</v>
      </c>
      <c r="K67" s="23">
        <v>16</v>
      </c>
      <c r="L67" s="24"/>
      <c r="M67" s="21"/>
      <c r="N67" s="24"/>
      <c r="O67" s="23" t="s">
        <v>33</v>
      </c>
    </row>
    <row r="68" spans="7:15" x14ac:dyDescent="0.25">
      <c r="G68" s="16" t="s">
        <v>1</v>
      </c>
      <c r="H68" s="6">
        <v>67</v>
      </c>
      <c r="I68" s="21">
        <v>12</v>
      </c>
      <c r="J68" s="24">
        <v>23</v>
      </c>
      <c r="K68" s="23">
        <v>2</v>
      </c>
      <c r="L68" s="24"/>
      <c r="M68" s="21"/>
      <c r="N68" s="24" t="s">
        <v>41</v>
      </c>
      <c r="O68" s="23" t="s">
        <v>32</v>
      </c>
    </row>
    <row r="69" spans="7:15" x14ac:dyDescent="0.25">
      <c r="G69" s="16" t="s">
        <v>1</v>
      </c>
      <c r="H69" s="6">
        <v>68</v>
      </c>
      <c r="I69" s="21">
        <v>2</v>
      </c>
      <c r="J69" s="24">
        <v>20</v>
      </c>
      <c r="K69" s="23">
        <v>6</v>
      </c>
      <c r="L69" s="24"/>
      <c r="M69" s="21" t="s">
        <v>32</v>
      </c>
      <c r="N69" s="24"/>
      <c r="O69" s="23" t="s">
        <v>33</v>
      </c>
    </row>
    <row r="70" spans="7:15" x14ac:dyDescent="0.25">
      <c r="G70" s="16" t="s">
        <v>1</v>
      </c>
      <c r="H70" s="6">
        <v>69</v>
      </c>
      <c r="I70" s="21">
        <v>9</v>
      </c>
      <c r="J70" s="24">
        <v>23</v>
      </c>
      <c r="K70" s="23">
        <v>3</v>
      </c>
      <c r="L70" s="24"/>
      <c r="M70" s="21" t="s">
        <v>32</v>
      </c>
      <c r="N70" s="24"/>
      <c r="O70" s="23" t="s">
        <v>32</v>
      </c>
    </row>
    <row r="71" spans="7:15" x14ac:dyDescent="0.25">
      <c r="G71" s="16" t="s">
        <v>1</v>
      </c>
      <c r="H71" s="6">
        <v>70</v>
      </c>
      <c r="I71" s="21">
        <v>2</v>
      </c>
      <c r="J71" s="24">
        <v>15</v>
      </c>
      <c r="K71" s="23">
        <v>10</v>
      </c>
      <c r="L71" s="24"/>
      <c r="M71" s="21"/>
      <c r="N71" s="24"/>
      <c r="O71" s="23" t="s">
        <v>33</v>
      </c>
    </row>
    <row r="72" spans="7:15" x14ac:dyDescent="0.25">
      <c r="G72" s="16" t="s">
        <v>1</v>
      </c>
      <c r="H72" s="6">
        <v>71</v>
      </c>
      <c r="I72" s="21">
        <v>7</v>
      </c>
      <c r="J72" s="24">
        <v>19</v>
      </c>
      <c r="K72" s="23">
        <v>7</v>
      </c>
      <c r="L72" s="24"/>
      <c r="M72" s="21" t="s">
        <v>32</v>
      </c>
      <c r="N72" s="24"/>
      <c r="O72" s="23" t="s">
        <v>33</v>
      </c>
    </row>
    <row r="73" spans="7:15" x14ac:dyDescent="0.25">
      <c r="G73" s="16" t="s">
        <v>1</v>
      </c>
      <c r="H73" s="6">
        <v>72</v>
      </c>
      <c r="I73" s="21">
        <v>2</v>
      </c>
      <c r="J73" s="24">
        <v>11</v>
      </c>
      <c r="K73" s="23">
        <v>14</v>
      </c>
      <c r="L73" s="24"/>
      <c r="M73" s="21"/>
      <c r="N73" s="24"/>
      <c r="O73" s="23" t="s">
        <v>33</v>
      </c>
    </row>
    <row r="74" spans="7:15" x14ac:dyDescent="0.25">
      <c r="G74" s="16" t="s">
        <v>1</v>
      </c>
      <c r="H74" s="6">
        <v>73</v>
      </c>
      <c r="I74" s="21">
        <v>10</v>
      </c>
      <c r="J74" s="24">
        <v>19</v>
      </c>
      <c r="K74" s="23">
        <v>6</v>
      </c>
      <c r="L74" s="24"/>
      <c r="M74" s="21"/>
      <c r="N74" s="24"/>
      <c r="O74" s="23" t="s">
        <v>33</v>
      </c>
    </row>
    <row r="75" spans="7:15" x14ac:dyDescent="0.25">
      <c r="G75" s="16" t="s">
        <v>1</v>
      </c>
      <c r="H75" s="6">
        <v>74</v>
      </c>
      <c r="I75" s="21">
        <v>3</v>
      </c>
      <c r="J75" s="24">
        <v>18</v>
      </c>
      <c r="K75" s="23">
        <v>8</v>
      </c>
      <c r="L75" s="24"/>
      <c r="M75" s="21" t="s">
        <v>32</v>
      </c>
      <c r="N75" s="24"/>
      <c r="O75" s="23" t="s">
        <v>33</v>
      </c>
    </row>
    <row r="76" spans="7:15" x14ac:dyDescent="0.25">
      <c r="G76" s="16" t="s">
        <v>1</v>
      </c>
      <c r="H76" s="6">
        <v>75</v>
      </c>
      <c r="I76" s="21">
        <v>3</v>
      </c>
      <c r="J76" s="24">
        <v>19</v>
      </c>
      <c r="K76" s="23">
        <v>6</v>
      </c>
      <c r="L76" s="24"/>
      <c r="M76" s="21"/>
      <c r="N76" s="24"/>
      <c r="O76" s="23" t="s">
        <v>33</v>
      </c>
    </row>
    <row r="77" spans="7:15" x14ac:dyDescent="0.25">
      <c r="G77" s="16" t="s">
        <v>1</v>
      </c>
      <c r="H77" s="6">
        <v>76</v>
      </c>
      <c r="I77" s="21">
        <v>4</v>
      </c>
      <c r="J77" s="24">
        <v>16</v>
      </c>
      <c r="K77" s="23">
        <v>9</v>
      </c>
      <c r="L77" s="24"/>
      <c r="M77" s="21"/>
      <c r="N77" s="24"/>
      <c r="O77" s="23" t="s">
        <v>33</v>
      </c>
    </row>
    <row r="78" spans="7:15" x14ac:dyDescent="0.25">
      <c r="G78" s="16" t="s">
        <v>1</v>
      </c>
      <c r="H78" s="6">
        <v>77</v>
      </c>
      <c r="I78" s="21">
        <v>4</v>
      </c>
      <c r="J78" s="24">
        <v>16</v>
      </c>
      <c r="K78" s="23">
        <v>9</v>
      </c>
      <c r="L78" s="24"/>
      <c r="M78" s="21"/>
      <c r="N78" s="24"/>
      <c r="O78" s="23" t="s">
        <v>33</v>
      </c>
    </row>
    <row r="79" spans="7:15" x14ac:dyDescent="0.25">
      <c r="G79" s="16" t="s">
        <v>1</v>
      </c>
      <c r="H79" s="6">
        <v>78</v>
      </c>
      <c r="I79" s="21">
        <v>4</v>
      </c>
      <c r="J79" s="24">
        <v>14</v>
      </c>
      <c r="K79" s="23">
        <v>11</v>
      </c>
      <c r="L79" s="24"/>
      <c r="M79" s="21"/>
      <c r="N79" s="24"/>
      <c r="O79" s="23" t="s">
        <v>33</v>
      </c>
    </row>
    <row r="80" spans="7:15" x14ac:dyDescent="0.25">
      <c r="G80" s="16" t="s">
        <v>1</v>
      </c>
      <c r="H80" s="6">
        <v>79</v>
      </c>
      <c r="I80" s="21">
        <v>2</v>
      </c>
      <c r="J80" s="24">
        <v>8</v>
      </c>
      <c r="K80" s="23">
        <v>17</v>
      </c>
      <c r="L80" s="24"/>
      <c r="M80" s="21"/>
      <c r="N80" s="24"/>
      <c r="O80" s="23" t="s">
        <v>33</v>
      </c>
    </row>
    <row r="81" spans="7:15" x14ac:dyDescent="0.25">
      <c r="G81" s="16" t="s">
        <v>1</v>
      </c>
      <c r="H81" s="6">
        <v>80</v>
      </c>
      <c r="I81" s="21">
        <v>0</v>
      </c>
      <c r="J81" s="24">
        <v>4</v>
      </c>
      <c r="K81" s="23">
        <v>21</v>
      </c>
      <c r="L81" s="24"/>
      <c r="M81" s="21"/>
      <c r="N81" s="24"/>
      <c r="O81" s="23" t="s">
        <v>33</v>
      </c>
    </row>
    <row r="82" spans="7:15" x14ac:dyDescent="0.25">
      <c r="G82" s="16" t="s">
        <v>1</v>
      </c>
      <c r="H82" s="6">
        <v>81</v>
      </c>
      <c r="I82" s="21">
        <v>2</v>
      </c>
      <c r="J82" s="24">
        <v>9</v>
      </c>
      <c r="K82" s="23">
        <v>16</v>
      </c>
      <c r="L82" s="24"/>
      <c r="M82" s="21"/>
      <c r="N82" s="24"/>
      <c r="O82" s="23" t="s">
        <v>33</v>
      </c>
    </row>
    <row r="83" spans="7:15" x14ac:dyDescent="0.25">
      <c r="G83" s="16" t="s">
        <v>1</v>
      </c>
      <c r="H83" s="6">
        <v>82</v>
      </c>
      <c r="I83" s="21">
        <v>0</v>
      </c>
      <c r="J83" s="24">
        <v>5</v>
      </c>
      <c r="K83" s="23">
        <v>20</v>
      </c>
      <c r="L83" s="24"/>
      <c r="M83" s="21"/>
      <c r="N83" s="24"/>
      <c r="O83" s="23" t="s">
        <v>33</v>
      </c>
    </row>
    <row r="84" spans="7:15" x14ac:dyDescent="0.25">
      <c r="G84" s="16" t="s">
        <v>1</v>
      </c>
      <c r="H84" s="6">
        <v>83</v>
      </c>
      <c r="I84" s="21">
        <v>8</v>
      </c>
      <c r="J84" s="24">
        <v>15</v>
      </c>
      <c r="K84" s="23">
        <v>10</v>
      </c>
      <c r="L84" s="24"/>
      <c r="M84" s="21"/>
      <c r="N84" s="24"/>
      <c r="O84" s="23" t="s">
        <v>33</v>
      </c>
    </row>
    <row r="85" spans="7:15" x14ac:dyDescent="0.25">
      <c r="G85" s="16" t="s">
        <v>1</v>
      </c>
      <c r="H85" s="6">
        <v>84</v>
      </c>
      <c r="I85" s="21">
        <v>3</v>
      </c>
      <c r="J85" s="24">
        <v>11</v>
      </c>
      <c r="K85" s="23">
        <v>14</v>
      </c>
      <c r="L85" s="24"/>
      <c r="M85" s="21"/>
      <c r="N85" s="24"/>
      <c r="O85" s="23" t="s">
        <v>33</v>
      </c>
    </row>
    <row r="86" spans="7:15" x14ac:dyDescent="0.25">
      <c r="G86" s="16" t="s">
        <v>1</v>
      </c>
      <c r="H86" s="6">
        <v>85</v>
      </c>
      <c r="I86" s="21">
        <v>6</v>
      </c>
      <c r="J86" s="24">
        <v>15</v>
      </c>
      <c r="K86" s="23">
        <v>10</v>
      </c>
      <c r="L86" s="24"/>
      <c r="M86" s="21"/>
      <c r="N86" s="24"/>
      <c r="O86" s="23" t="s">
        <v>33</v>
      </c>
    </row>
    <row r="87" spans="7:15" x14ac:dyDescent="0.25">
      <c r="G87" s="16" t="s">
        <v>1</v>
      </c>
      <c r="H87" s="6">
        <v>86</v>
      </c>
      <c r="I87" s="21">
        <v>1</v>
      </c>
      <c r="J87" s="24">
        <v>10</v>
      </c>
      <c r="K87" s="23">
        <v>16</v>
      </c>
      <c r="L87" s="24"/>
      <c r="M87" s="21" t="s">
        <v>32</v>
      </c>
      <c r="N87" s="24"/>
      <c r="O87" s="23" t="s">
        <v>33</v>
      </c>
    </row>
    <row r="88" spans="7:15" x14ac:dyDescent="0.25">
      <c r="G88" s="16" t="s">
        <v>1</v>
      </c>
      <c r="H88" s="6">
        <v>87</v>
      </c>
      <c r="I88" s="21">
        <v>3</v>
      </c>
      <c r="J88" s="24">
        <v>13</v>
      </c>
      <c r="K88" s="23">
        <v>12</v>
      </c>
      <c r="L88" s="24"/>
      <c r="M88" s="21"/>
      <c r="N88" s="24"/>
      <c r="O88" s="23" t="s">
        <v>33</v>
      </c>
    </row>
    <row r="89" spans="7:15" x14ac:dyDescent="0.25">
      <c r="G89" s="16" t="s">
        <v>1</v>
      </c>
      <c r="H89" s="6">
        <v>88</v>
      </c>
      <c r="I89" s="21">
        <v>2</v>
      </c>
      <c r="J89" s="24">
        <v>14</v>
      </c>
      <c r="K89" s="23">
        <v>11</v>
      </c>
      <c r="L89" s="24"/>
      <c r="M89" s="21"/>
      <c r="N89" s="24"/>
      <c r="O89" s="23" t="s">
        <v>33</v>
      </c>
    </row>
    <row r="90" spans="7:15" x14ac:dyDescent="0.25">
      <c r="G90" s="16" t="s">
        <v>1</v>
      </c>
      <c r="H90" s="6">
        <v>89</v>
      </c>
      <c r="I90" s="21">
        <v>1</v>
      </c>
      <c r="J90" s="24">
        <v>9</v>
      </c>
      <c r="K90" s="23">
        <v>16</v>
      </c>
      <c r="L90" s="24"/>
      <c r="M90" s="21"/>
      <c r="N90" s="24"/>
      <c r="O90" s="23" t="s">
        <v>43</v>
      </c>
    </row>
    <row r="91" spans="7:15" x14ac:dyDescent="0.25">
      <c r="G91" s="16" t="s">
        <v>1</v>
      </c>
      <c r="H91" s="6">
        <v>90</v>
      </c>
      <c r="I91" s="21">
        <v>1</v>
      </c>
      <c r="J91" s="24">
        <v>5</v>
      </c>
      <c r="K91" s="23">
        <v>20</v>
      </c>
      <c r="L91" s="24"/>
      <c r="M91" s="21"/>
      <c r="N91" s="24"/>
      <c r="O91" s="23" t="s">
        <v>33</v>
      </c>
    </row>
    <row r="92" spans="7:15" x14ac:dyDescent="0.25">
      <c r="G92" s="16" t="s">
        <v>1</v>
      </c>
      <c r="H92" s="6">
        <v>91</v>
      </c>
      <c r="I92" s="21">
        <v>8</v>
      </c>
      <c r="J92" s="24">
        <v>17</v>
      </c>
      <c r="K92" s="23">
        <v>8</v>
      </c>
      <c r="L92" s="24"/>
      <c r="M92" s="21"/>
      <c r="N92" s="24"/>
      <c r="O92" s="23" t="s">
        <v>33</v>
      </c>
    </row>
    <row r="93" spans="7:15" x14ac:dyDescent="0.25">
      <c r="G93" s="16" t="s">
        <v>1</v>
      </c>
      <c r="H93" s="6">
        <v>92</v>
      </c>
      <c r="I93" s="21">
        <v>1</v>
      </c>
      <c r="J93" s="24">
        <v>11</v>
      </c>
      <c r="K93" s="23">
        <v>13</v>
      </c>
      <c r="L93" s="24"/>
      <c r="M93" s="21"/>
      <c r="N93" s="24"/>
      <c r="O93" s="23" t="s">
        <v>33</v>
      </c>
    </row>
    <row r="94" spans="7:15" x14ac:dyDescent="0.25">
      <c r="G94" s="16" t="s">
        <v>1</v>
      </c>
      <c r="H94" s="6">
        <v>93</v>
      </c>
      <c r="I94" s="21">
        <v>7</v>
      </c>
      <c r="J94" s="24">
        <v>18</v>
      </c>
      <c r="K94" s="23">
        <v>8</v>
      </c>
      <c r="L94" s="24" t="s">
        <v>41</v>
      </c>
      <c r="M94" s="21" t="s">
        <v>32</v>
      </c>
      <c r="N94" s="24"/>
      <c r="O94" s="23" t="s">
        <v>33</v>
      </c>
    </row>
    <row r="95" spans="7:15" x14ac:dyDescent="0.25">
      <c r="G95" s="16" t="s">
        <v>1</v>
      </c>
      <c r="H95" s="6">
        <v>94</v>
      </c>
      <c r="I95" s="21">
        <v>1</v>
      </c>
      <c r="J95" s="24">
        <v>17</v>
      </c>
      <c r="K95" s="23">
        <v>8</v>
      </c>
      <c r="L95" s="24"/>
      <c r="M95" s="21"/>
      <c r="N95" s="24"/>
      <c r="O95" s="23" t="s">
        <v>33</v>
      </c>
    </row>
    <row r="96" spans="7:15" x14ac:dyDescent="0.25">
      <c r="G96" s="16" t="s">
        <v>1</v>
      </c>
      <c r="H96" s="6">
        <v>95</v>
      </c>
      <c r="I96" s="21">
        <v>1</v>
      </c>
      <c r="J96" s="24">
        <v>5</v>
      </c>
      <c r="K96" s="23">
        <v>20</v>
      </c>
      <c r="L96" s="24"/>
      <c r="M96" s="21"/>
      <c r="N96" s="24"/>
      <c r="O96" s="23" t="s">
        <v>33</v>
      </c>
    </row>
    <row r="97" spans="7:15" x14ac:dyDescent="0.25">
      <c r="G97" s="16" t="s">
        <v>1</v>
      </c>
      <c r="H97" s="6">
        <v>96</v>
      </c>
      <c r="I97" s="21">
        <v>1</v>
      </c>
      <c r="J97" s="24">
        <v>4</v>
      </c>
      <c r="K97" s="23">
        <v>21</v>
      </c>
      <c r="L97" s="24"/>
      <c r="M97" s="21"/>
      <c r="N97" s="24"/>
      <c r="O97" s="23" t="s">
        <v>33</v>
      </c>
    </row>
    <row r="98" spans="7:15" x14ac:dyDescent="0.25">
      <c r="G98" s="16" t="s">
        <v>1</v>
      </c>
      <c r="H98" s="6">
        <v>97</v>
      </c>
      <c r="I98" s="21">
        <v>6</v>
      </c>
      <c r="J98" s="24">
        <v>18</v>
      </c>
      <c r="K98" s="23">
        <v>7</v>
      </c>
      <c r="L98" s="24"/>
      <c r="M98" s="21"/>
      <c r="N98" s="24" t="s">
        <v>41</v>
      </c>
      <c r="O98" s="23" t="s">
        <v>32</v>
      </c>
    </row>
    <row r="99" spans="7:15" x14ac:dyDescent="0.25">
      <c r="G99" s="16" t="s">
        <v>1</v>
      </c>
      <c r="H99" s="6">
        <v>98</v>
      </c>
      <c r="I99" s="21">
        <v>8</v>
      </c>
      <c r="J99" s="24">
        <v>17</v>
      </c>
      <c r="K99" s="23">
        <v>8</v>
      </c>
      <c r="L99" s="24"/>
      <c r="M99" s="21"/>
      <c r="N99" s="24"/>
      <c r="O99" s="23" t="s">
        <v>33</v>
      </c>
    </row>
    <row r="100" spans="7:15" x14ac:dyDescent="0.25">
      <c r="G100" s="16" t="s">
        <v>1</v>
      </c>
      <c r="H100" s="6">
        <v>99</v>
      </c>
      <c r="I100" s="21">
        <v>0</v>
      </c>
      <c r="J100" s="24">
        <v>7</v>
      </c>
      <c r="K100" s="23">
        <v>18</v>
      </c>
      <c r="L100" s="24"/>
      <c r="M100" s="21"/>
      <c r="N100" s="24"/>
      <c r="O100" s="23" t="s">
        <v>33</v>
      </c>
    </row>
    <row r="101" spans="7:15" x14ac:dyDescent="0.25">
      <c r="G101" s="16" t="s">
        <v>1</v>
      </c>
      <c r="H101" s="6">
        <v>100</v>
      </c>
      <c r="I101" s="21">
        <v>0</v>
      </c>
      <c r="J101" s="24">
        <v>1</v>
      </c>
      <c r="K101" s="23">
        <v>24</v>
      </c>
      <c r="L101" s="24"/>
      <c r="M101" s="21"/>
      <c r="N101" s="24"/>
      <c r="O101" s="23" t="s">
        <v>33</v>
      </c>
    </row>
    <row r="102" spans="7:15" x14ac:dyDescent="0.25">
      <c r="G102" s="16" t="s">
        <v>1</v>
      </c>
      <c r="H102" s="6">
        <v>101</v>
      </c>
      <c r="I102" s="21">
        <v>1</v>
      </c>
      <c r="J102" s="24">
        <v>12</v>
      </c>
      <c r="K102" s="23">
        <v>13</v>
      </c>
      <c r="L102" s="24"/>
      <c r="M102" s="21" t="s">
        <v>32</v>
      </c>
      <c r="N102" s="24"/>
      <c r="O102" s="23" t="s">
        <v>33</v>
      </c>
    </row>
    <row r="103" spans="7:15" x14ac:dyDescent="0.25">
      <c r="G103" s="16" t="s">
        <v>1</v>
      </c>
      <c r="H103" s="6">
        <v>102</v>
      </c>
      <c r="I103" s="21">
        <v>2</v>
      </c>
      <c r="J103" s="24">
        <v>6</v>
      </c>
      <c r="K103" s="23">
        <v>19</v>
      </c>
      <c r="L103" s="24"/>
      <c r="M103" s="21"/>
      <c r="N103" s="24"/>
      <c r="O103" s="23" t="s">
        <v>33</v>
      </c>
    </row>
    <row r="104" spans="7:15" x14ac:dyDescent="0.25">
      <c r="G104" s="16" t="s">
        <v>1</v>
      </c>
      <c r="H104" s="6">
        <v>103</v>
      </c>
      <c r="I104" s="21">
        <v>5</v>
      </c>
      <c r="J104" s="24">
        <v>13</v>
      </c>
      <c r="K104" s="23">
        <v>12</v>
      </c>
      <c r="L104" s="24"/>
      <c r="M104" s="21"/>
      <c r="N104" s="24"/>
      <c r="O104" s="23" t="s">
        <v>33</v>
      </c>
    </row>
    <row r="105" spans="7:15" x14ac:dyDescent="0.25">
      <c r="G105" s="16" t="s">
        <v>1</v>
      </c>
      <c r="H105" s="6">
        <v>104</v>
      </c>
      <c r="I105" s="21">
        <v>3</v>
      </c>
      <c r="J105" s="24">
        <v>12</v>
      </c>
      <c r="K105" s="23">
        <v>13</v>
      </c>
      <c r="L105" s="24"/>
      <c r="M105" s="21"/>
      <c r="N105" s="24"/>
      <c r="O105" s="23" t="s">
        <v>33</v>
      </c>
    </row>
    <row r="106" spans="7:15" x14ac:dyDescent="0.25">
      <c r="G106" s="16" t="s">
        <v>1</v>
      </c>
      <c r="H106" s="6">
        <v>105</v>
      </c>
      <c r="I106" s="21">
        <v>3</v>
      </c>
      <c r="J106" s="24">
        <v>9</v>
      </c>
      <c r="K106" s="23">
        <v>17</v>
      </c>
      <c r="L106" s="24"/>
      <c r="M106" s="21" t="s">
        <v>33</v>
      </c>
      <c r="N106" s="24"/>
      <c r="O106" s="23" t="s">
        <v>33</v>
      </c>
    </row>
    <row r="107" spans="7:15" x14ac:dyDescent="0.25">
      <c r="G107" s="16" t="s">
        <v>1</v>
      </c>
      <c r="H107" s="6">
        <v>106</v>
      </c>
      <c r="I107" s="21">
        <v>2</v>
      </c>
      <c r="J107" s="24">
        <v>4</v>
      </c>
      <c r="K107" s="23">
        <v>21</v>
      </c>
      <c r="L107" s="24"/>
      <c r="M107" s="21"/>
      <c r="N107" s="24"/>
      <c r="O107" s="23" t="s">
        <v>33</v>
      </c>
    </row>
    <row r="108" spans="7:15" x14ac:dyDescent="0.25">
      <c r="G108" s="16" t="s">
        <v>1</v>
      </c>
      <c r="H108" s="6">
        <v>107</v>
      </c>
      <c r="I108" s="21">
        <v>16</v>
      </c>
      <c r="J108" s="24">
        <v>25</v>
      </c>
      <c r="K108" s="23">
        <v>2</v>
      </c>
      <c r="L108" s="24" t="s">
        <v>41</v>
      </c>
      <c r="M108" s="21" t="s">
        <v>32</v>
      </c>
      <c r="N108" s="24" t="s">
        <v>41</v>
      </c>
      <c r="O108" s="23" t="s">
        <v>32</v>
      </c>
    </row>
    <row r="109" spans="7:15" x14ac:dyDescent="0.25">
      <c r="G109" s="16" t="s">
        <v>1</v>
      </c>
      <c r="H109" s="6">
        <v>108</v>
      </c>
      <c r="I109" s="21">
        <v>2</v>
      </c>
      <c r="J109" s="24">
        <v>16</v>
      </c>
      <c r="K109" s="23">
        <v>10</v>
      </c>
      <c r="L109" s="24"/>
      <c r="M109" s="21" t="s">
        <v>33</v>
      </c>
      <c r="N109" s="24"/>
      <c r="O109" s="23" t="s">
        <v>33</v>
      </c>
    </row>
    <row r="110" spans="7:15" x14ac:dyDescent="0.25">
      <c r="G110" s="16" t="s">
        <v>1</v>
      </c>
      <c r="H110" s="6">
        <v>109</v>
      </c>
      <c r="I110" s="21">
        <v>2</v>
      </c>
      <c r="J110" s="24">
        <v>16</v>
      </c>
      <c r="K110" s="23">
        <v>11</v>
      </c>
      <c r="L110" s="24"/>
      <c r="M110" s="21" t="s">
        <v>33</v>
      </c>
      <c r="N110" s="24"/>
      <c r="O110" s="23" t="s">
        <v>33</v>
      </c>
    </row>
    <row r="111" spans="7:15" x14ac:dyDescent="0.25">
      <c r="G111" s="16" t="s">
        <v>1</v>
      </c>
      <c r="H111" s="6">
        <v>110</v>
      </c>
      <c r="I111" s="21">
        <v>12</v>
      </c>
      <c r="J111" s="24">
        <v>20</v>
      </c>
      <c r="K111" s="23">
        <v>6</v>
      </c>
      <c r="L111" s="24"/>
      <c r="M111" s="21" t="s">
        <v>33</v>
      </c>
      <c r="N111" s="24"/>
      <c r="O111" s="23" t="s">
        <v>33</v>
      </c>
    </row>
    <row r="112" spans="7:15" x14ac:dyDescent="0.25">
      <c r="G112" s="16" t="s">
        <v>1</v>
      </c>
      <c r="H112" s="6">
        <v>111</v>
      </c>
      <c r="I112" s="21">
        <v>8</v>
      </c>
      <c r="J112" s="24">
        <v>21</v>
      </c>
      <c r="K112" s="23">
        <v>5</v>
      </c>
      <c r="L112" s="24"/>
      <c r="M112" s="21" t="s">
        <v>32</v>
      </c>
      <c r="N112" s="24"/>
      <c r="O112" s="23" t="s">
        <v>33</v>
      </c>
    </row>
    <row r="113" spans="7:15" x14ac:dyDescent="0.25">
      <c r="G113" s="16" t="s">
        <v>1</v>
      </c>
      <c r="H113" s="6">
        <v>112</v>
      </c>
      <c r="I113" s="21">
        <v>2</v>
      </c>
      <c r="J113" s="24">
        <v>17</v>
      </c>
      <c r="K113" s="23">
        <v>8</v>
      </c>
      <c r="L113" s="24"/>
      <c r="M113" s="21"/>
      <c r="N113" s="24"/>
      <c r="O113" s="23" t="s">
        <v>33</v>
      </c>
    </row>
    <row r="114" spans="7:15" x14ac:dyDescent="0.25">
      <c r="G114" s="16" t="s">
        <v>1</v>
      </c>
      <c r="H114" s="6">
        <v>113</v>
      </c>
      <c r="I114" s="21">
        <v>0</v>
      </c>
      <c r="J114" s="24">
        <v>9</v>
      </c>
      <c r="K114" s="23">
        <v>16</v>
      </c>
      <c r="L114" s="24"/>
      <c r="M114" s="21"/>
      <c r="N114" s="24"/>
      <c r="O114" s="23" t="s">
        <v>33</v>
      </c>
    </row>
    <row r="115" spans="7:15" x14ac:dyDescent="0.25">
      <c r="G115" s="16" t="s">
        <v>1</v>
      </c>
      <c r="H115" s="6">
        <v>114</v>
      </c>
      <c r="I115" s="21">
        <v>14</v>
      </c>
      <c r="J115" s="24">
        <v>24</v>
      </c>
      <c r="K115" s="23">
        <v>3</v>
      </c>
      <c r="L115" s="24" t="s">
        <v>41</v>
      </c>
      <c r="M115" s="21" t="s">
        <v>32</v>
      </c>
      <c r="N115" s="24" t="s">
        <v>41</v>
      </c>
      <c r="O115" s="23" t="s">
        <v>32</v>
      </c>
    </row>
    <row r="116" spans="7:15" x14ac:dyDescent="0.25">
      <c r="G116" s="16" t="s">
        <v>1</v>
      </c>
      <c r="H116" s="6">
        <v>115</v>
      </c>
      <c r="I116" s="21">
        <v>3</v>
      </c>
      <c r="J116" s="24">
        <v>20</v>
      </c>
      <c r="K116" s="23">
        <v>5</v>
      </c>
      <c r="L116" s="24"/>
      <c r="M116" s="21"/>
      <c r="N116" s="24"/>
      <c r="O116" s="23" t="s">
        <v>33</v>
      </c>
    </row>
    <row r="117" spans="7:15" x14ac:dyDescent="0.25">
      <c r="G117" s="16" t="s">
        <v>1</v>
      </c>
      <c r="H117" s="6">
        <v>116</v>
      </c>
      <c r="I117" s="21">
        <v>6</v>
      </c>
      <c r="J117" s="24">
        <v>17</v>
      </c>
      <c r="K117" s="23">
        <v>8</v>
      </c>
      <c r="L117" s="24"/>
      <c r="M117" s="21"/>
      <c r="N117" s="24"/>
      <c r="O117" s="23" t="s">
        <v>33</v>
      </c>
    </row>
    <row r="118" spans="7:15" x14ac:dyDescent="0.25">
      <c r="G118" s="16" t="s">
        <v>1</v>
      </c>
      <c r="H118" s="6">
        <v>117</v>
      </c>
      <c r="I118" s="21">
        <v>2</v>
      </c>
      <c r="J118" s="24">
        <v>8</v>
      </c>
      <c r="K118" s="23">
        <v>17</v>
      </c>
      <c r="L118" s="24"/>
      <c r="M118" s="21"/>
      <c r="N118" s="24" t="s">
        <v>41</v>
      </c>
      <c r="O118" s="23" t="s">
        <v>32</v>
      </c>
    </row>
    <row r="119" spans="7:15" x14ac:dyDescent="0.25">
      <c r="G119" s="16" t="s">
        <v>1</v>
      </c>
      <c r="H119" s="6">
        <v>118</v>
      </c>
      <c r="I119" s="21">
        <v>1</v>
      </c>
      <c r="J119" s="24">
        <v>14</v>
      </c>
      <c r="K119" s="23">
        <v>11</v>
      </c>
      <c r="L119" s="24"/>
      <c r="M119" s="21"/>
      <c r="N119" s="24"/>
      <c r="O119" s="23" t="s">
        <v>33</v>
      </c>
    </row>
    <row r="120" spans="7:15" x14ac:dyDescent="0.25">
      <c r="G120" s="16" t="s">
        <v>1</v>
      </c>
      <c r="H120" s="6">
        <v>119</v>
      </c>
      <c r="I120" s="21">
        <v>6</v>
      </c>
      <c r="J120" s="24">
        <v>14</v>
      </c>
      <c r="K120" s="23">
        <v>12</v>
      </c>
      <c r="L120" s="24"/>
      <c r="M120" s="21"/>
      <c r="N120" s="24"/>
      <c r="O120" s="23" t="s">
        <v>33</v>
      </c>
    </row>
    <row r="121" spans="7:15" x14ac:dyDescent="0.25">
      <c r="G121" s="16" t="s">
        <v>1</v>
      </c>
      <c r="H121" s="6">
        <v>120</v>
      </c>
      <c r="I121" s="21">
        <v>4</v>
      </c>
      <c r="J121" s="24">
        <v>15</v>
      </c>
      <c r="K121" s="23">
        <v>11</v>
      </c>
      <c r="L121" s="24"/>
      <c r="M121" s="21"/>
      <c r="N121" s="24"/>
      <c r="O121" s="23" t="s">
        <v>32</v>
      </c>
    </row>
    <row r="122" spans="7:15" x14ac:dyDescent="0.25">
      <c r="G122" s="16" t="s">
        <v>1</v>
      </c>
      <c r="H122" s="6">
        <v>121</v>
      </c>
      <c r="I122" s="21">
        <v>5</v>
      </c>
      <c r="J122" s="24">
        <v>16</v>
      </c>
      <c r="K122" s="23">
        <v>10</v>
      </c>
      <c r="L122" s="24"/>
      <c r="M122" s="21"/>
      <c r="N122" s="24" t="s">
        <v>41</v>
      </c>
      <c r="O122" s="23" t="s">
        <v>32</v>
      </c>
    </row>
    <row r="123" spans="7:15" x14ac:dyDescent="0.25">
      <c r="G123" s="16" t="s">
        <v>1</v>
      </c>
      <c r="H123" s="6">
        <v>122</v>
      </c>
      <c r="I123" s="21">
        <v>1</v>
      </c>
      <c r="J123" s="24">
        <v>9</v>
      </c>
      <c r="K123" s="23">
        <v>17</v>
      </c>
      <c r="L123" s="24"/>
      <c r="M123" s="21"/>
      <c r="N123" s="24"/>
      <c r="O123" s="23" t="s">
        <v>32</v>
      </c>
    </row>
    <row r="124" spans="7:15" x14ac:dyDescent="0.25">
      <c r="G124" s="16" t="s">
        <v>1</v>
      </c>
      <c r="H124" s="6">
        <v>123</v>
      </c>
      <c r="I124" s="21">
        <v>1</v>
      </c>
      <c r="J124" s="24">
        <v>3</v>
      </c>
      <c r="K124" s="23">
        <v>22</v>
      </c>
      <c r="L124" s="24"/>
      <c r="M124" s="21"/>
      <c r="N124" s="24"/>
      <c r="O124" s="23" t="s">
        <v>33</v>
      </c>
    </row>
    <row r="125" spans="7:15" x14ac:dyDescent="0.25">
      <c r="G125" s="16" t="s">
        <v>1</v>
      </c>
      <c r="H125" s="6">
        <v>124</v>
      </c>
      <c r="I125" s="21">
        <v>7</v>
      </c>
      <c r="J125" s="24">
        <v>18</v>
      </c>
      <c r="K125" s="23">
        <v>8</v>
      </c>
      <c r="L125" s="24"/>
      <c r="M125" s="21"/>
      <c r="N125" s="24"/>
      <c r="O125" s="23" t="s">
        <v>33</v>
      </c>
    </row>
    <row r="126" spans="7:15" x14ac:dyDescent="0.25">
      <c r="G126" s="16" t="s">
        <v>1</v>
      </c>
      <c r="H126" s="6">
        <v>125</v>
      </c>
      <c r="I126" s="21">
        <v>7</v>
      </c>
      <c r="J126" s="24">
        <v>17</v>
      </c>
      <c r="K126" s="23">
        <v>8</v>
      </c>
      <c r="L126" s="24"/>
      <c r="M126" s="21"/>
      <c r="N126" s="24"/>
      <c r="O126" s="23" t="s">
        <v>33</v>
      </c>
    </row>
    <row r="127" spans="7:15" x14ac:dyDescent="0.25">
      <c r="G127" s="16" t="s">
        <v>1</v>
      </c>
      <c r="H127" s="6">
        <v>126</v>
      </c>
      <c r="I127" s="21">
        <v>0</v>
      </c>
      <c r="J127" s="24">
        <v>17</v>
      </c>
      <c r="K127" s="23">
        <v>9</v>
      </c>
      <c r="L127" s="24"/>
      <c r="M127" s="21"/>
      <c r="N127" s="24"/>
      <c r="O127" s="23" t="s">
        <v>32</v>
      </c>
    </row>
    <row r="128" spans="7:15" x14ac:dyDescent="0.25">
      <c r="G128" s="16" t="s">
        <v>1</v>
      </c>
      <c r="H128" s="6">
        <v>127</v>
      </c>
      <c r="I128" s="21">
        <v>2</v>
      </c>
      <c r="J128" s="24">
        <v>17</v>
      </c>
      <c r="K128" s="23">
        <v>8</v>
      </c>
      <c r="L128" s="24"/>
      <c r="M128" s="21"/>
      <c r="N128" s="24"/>
      <c r="O128" s="23" t="s">
        <v>32</v>
      </c>
    </row>
    <row r="129" spans="7:15" x14ac:dyDescent="0.25">
      <c r="G129" s="16" t="s">
        <v>1</v>
      </c>
      <c r="H129" s="6">
        <v>128</v>
      </c>
      <c r="I129" s="21">
        <v>13</v>
      </c>
      <c r="J129" s="24">
        <v>22</v>
      </c>
      <c r="K129" s="23">
        <v>4</v>
      </c>
      <c r="L129" s="24"/>
      <c r="M129" s="21"/>
      <c r="N129" s="24"/>
      <c r="O129" s="23" t="s">
        <v>33</v>
      </c>
    </row>
    <row r="130" spans="7:15" x14ac:dyDescent="0.25">
      <c r="G130" s="16" t="s">
        <v>1</v>
      </c>
      <c r="H130" s="6">
        <v>129</v>
      </c>
      <c r="I130" s="21">
        <v>9</v>
      </c>
      <c r="J130" s="24">
        <v>19</v>
      </c>
      <c r="K130" s="23">
        <v>7</v>
      </c>
      <c r="L130" s="24"/>
      <c r="M130" s="21"/>
      <c r="N130" s="24" t="s">
        <v>41</v>
      </c>
      <c r="O130" s="23" t="s">
        <v>32</v>
      </c>
    </row>
    <row r="131" spans="7:15" x14ac:dyDescent="0.25">
      <c r="G131" s="16" t="s">
        <v>1</v>
      </c>
      <c r="H131" s="6">
        <v>130</v>
      </c>
      <c r="I131" s="21">
        <v>4</v>
      </c>
      <c r="J131" s="24">
        <v>14</v>
      </c>
      <c r="K131" s="23">
        <v>12</v>
      </c>
      <c r="L131" s="24"/>
      <c r="M131" s="21"/>
      <c r="N131" s="24"/>
      <c r="O131" s="23" t="s">
        <v>33</v>
      </c>
    </row>
    <row r="132" spans="7:15" x14ac:dyDescent="0.25">
      <c r="G132" s="16" t="s">
        <v>1</v>
      </c>
      <c r="H132" s="6">
        <v>131</v>
      </c>
      <c r="I132" s="21">
        <v>1</v>
      </c>
      <c r="J132" s="24">
        <v>15</v>
      </c>
      <c r="K132" s="23">
        <v>11</v>
      </c>
      <c r="L132" s="24"/>
      <c r="M132" s="21"/>
      <c r="N132" s="24"/>
      <c r="O132" s="23" t="s">
        <v>32</v>
      </c>
    </row>
    <row r="133" spans="7:15" x14ac:dyDescent="0.25">
      <c r="G133" s="16" t="s">
        <v>1</v>
      </c>
      <c r="H133" s="6">
        <v>132</v>
      </c>
      <c r="I133" s="21">
        <v>0</v>
      </c>
      <c r="J133" s="24">
        <v>8</v>
      </c>
      <c r="K133" s="23">
        <v>18</v>
      </c>
      <c r="L133" s="24"/>
      <c r="M133" s="21"/>
      <c r="N133" s="24"/>
      <c r="O133" s="23" t="s">
        <v>33</v>
      </c>
    </row>
    <row r="134" spans="7:15" x14ac:dyDescent="0.25">
      <c r="G134" s="16" t="s">
        <v>1</v>
      </c>
      <c r="H134" s="6">
        <v>133</v>
      </c>
      <c r="I134" s="21">
        <v>0</v>
      </c>
      <c r="J134" s="24">
        <v>7</v>
      </c>
      <c r="K134" s="23">
        <v>19</v>
      </c>
      <c r="L134" s="24"/>
      <c r="M134" s="21"/>
      <c r="N134" s="24"/>
      <c r="O134" s="23" t="s">
        <v>33</v>
      </c>
    </row>
    <row r="135" spans="7:15" x14ac:dyDescent="0.25">
      <c r="G135" s="16" t="s">
        <v>1</v>
      </c>
      <c r="H135" s="6">
        <v>134</v>
      </c>
      <c r="I135" s="21">
        <v>5</v>
      </c>
      <c r="J135" s="24">
        <v>17</v>
      </c>
      <c r="K135" s="23">
        <v>9</v>
      </c>
      <c r="L135" s="24" t="s">
        <v>41</v>
      </c>
      <c r="M135" s="21" t="s">
        <v>32</v>
      </c>
      <c r="N135" s="24"/>
      <c r="O135" s="23" t="s">
        <v>33</v>
      </c>
    </row>
    <row r="136" spans="7:15" x14ac:dyDescent="0.25">
      <c r="G136" s="16" t="s">
        <v>1</v>
      </c>
      <c r="H136" s="6">
        <v>135</v>
      </c>
      <c r="I136" s="21">
        <v>1</v>
      </c>
      <c r="J136" s="24">
        <v>12</v>
      </c>
      <c r="K136" s="23">
        <v>13</v>
      </c>
      <c r="L136" s="24"/>
      <c r="M136" s="21"/>
      <c r="N136" s="24"/>
      <c r="O136" s="23" t="s">
        <v>32</v>
      </c>
    </row>
    <row r="137" spans="7:15" x14ac:dyDescent="0.25">
      <c r="G137" s="16" t="s">
        <v>1</v>
      </c>
      <c r="H137" s="6">
        <v>136</v>
      </c>
      <c r="I137" s="21">
        <v>0</v>
      </c>
      <c r="J137" s="24">
        <v>7</v>
      </c>
      <c r="K137" s="23">
        <v>18</v>
      </c>
      <c r="L137" s="24"/>
      <c r="M137" s="21"/>
      <c r="N137" s="24"/>
      <c r="O137" s="23" t="s">
        <v>33</v>
      </c>
    </row>
    <row r="138" spans="7:15" x14ac:dyDescent="0.25">
      <c r="G138" s="16" t="s">
        <v>1</v>
      </c>
      <c r="H138" s="6">
        <v>137</v>
      </c>
      <c r="I138" s="21">
        <v>6</v>
      </c>
      <c r="J138" s="24">
        <v>16</v>
      </c>
      <c r="K138" s="23">
        <v>9</v>
      </c>
      <c r="L138" s="24"/>
      <c r="M138" s="21"/>
      <c r="N138" s="24"/>
      <c r="O138" s="23" t="s">
        <v>33</v>
      </c>
    </row>
    <row r="139" spans="7:15" x14ac:dyDescent="0.25">
      <c r="G139" s="16" t="s">
        <v>1</v>
      </c>
      <c r="H139" s="6">
        <v>138</v>
      </c>
      <c r="I139" s="21">
        <v>0</v>
      </c>
      <c r="J139" s="24">
        <v>8</v>
      </c>
      <c r="K139" s="23">
        <v>16</v>
      </c>
      <c r="L139" s="24"/>
      <c r="M139" s="21"/>
      <c r="N139" s="24"/>
      <c r="O139" s="23" t="s">
        <v>33</v>
      </c>
    </row>
    <row r="140" spans="7:15" x14ac:dyDescent="0.25">
      <c r="G140" s="16" t="s">
        <v>1</v>
      </c>
      <c r="H140" s="6">
        <v>139</v>
      </c>
      <c r="I140" s="21">
        <v>4</v>
      </c>
      <c r="J140" s="24">
        <v>17</v>
      </c>
      <c r="K140" s="23">
        <v>8</v>
      </c>
      <c r="L140" s="24"/>
      <c r="M140" s="21"/>
      <c r="N140" s="24" t="s">
        <v>41</v>
      </c>
      <c r="O140" s="23" t="s">
        <v>32</v>
      </c>
    </row>
    <row r="141" spans="7:15" x14ac:dyDescent="0.25">
      <c r="G141" s="16" t="s">
        <v>1</v>
      </c>
      <c r="H141" s="6">
        <v>140</v>
      </c>
      <c r="I141" s="21">
        <v>2</v>
      </c>
      <c r="J141" s="24">
        <v>12</v>
      </c>
      <c r="K141" s="23">
        <v>13</v>
      </c>
      <c r="L141" s="24"/>
      <c r="M141" s="21"/>
      <c r="N141" s="24"/>
      <c r="O141" s="23" t="s">
        <v>33</v>
      </c>
    </row>
    <row r="142" spans="7:15" x14ac:dyDescent="0.25">
      <c r="G142" s="16" t="s">
        <v>1</v>
      </c>
      <c r="H142" s="6">
        <v>141</v>
      </c>
      <c r="I142" s="21">
        <v>3</v>
      </c>
      <c r="J142" s="24">
        <v>16</v>
      </c>
      <c r="K142" s="23">
        <v>9</v>
      </c>
      <c r="L142" s="24"/>
      <c r="M142" s="21"/>
      <c r="N142" s="24"/>
      <c r="O142" s="23" t="s">
        <v>33</v>
      </c>
    </row>
    <row r="143" spans="7:15" x14ac:dyDescent="0.25">
      <c r="G143" s="16" t="s">
        <v>1</v>
      </c>
      <c r="H143" s="6">
        <v>142</v>
      </c>
      <c r="I143" s="21">
        <v>1</v>
      </c>
      <c r="J143" s="24">
        <v>14</v>
      </c>
      <c r="K143" s="23">
        <v>11</v>
      </c>
      <c r="L143" s="24"/>
      <c r="M143" s="21"/>
      <c r="N143" s="24"/>
      <c r="O143" s="23" t="s">
        <v>33</v>
      </c>
    </row>
    <row r="144" spans="7:15" x14ac:dyDescent="0.25">
      <c r="G144" s="16" t="s">
        <v>1</v>
      </c>
      <c r="H144" s="6">
        <v>143</v>
      </c>
      <c r="I144" s="21">
        <v>2</v>
      </c>
      <c r="J144" s="24">
        <v>15</v>
      </c>
      <c r="K144" s="23">
        <v>10</v>
      </c>
      <c r="L144" s="24"/>
      <c r="M144" s="21"/>
      <c r="N144" s="24"/>
      <c r="O144" s="23" t="s">
        <v>33</v>
      </c>
    </row>
    <row r="145" spans="7:15" x14ac:dyDescent="0.25">
      <c r="G145" s="16" t="s">
        <v>1</v>
      </c>
      <c r="H145" s="6">
        <v>144</v>
      </c>
      <c r="I145" s="21">
        <v>3</v>
      </c>
      <c r="J145" s="24">
        <v>8</v>
      </c>
      <c r="K145" s="23">
        <v>16</v>
      </c>
      <c r="L145" s="24"/>
      <c r="M145" s="21"/>
      <c r="N145" s="24"/>
      <c r="O145" s="23" t="s">
        <v>33</v>
      </c>
    </row>
    <row r="146" spans="7:15" x14ac:dyDescent="0.25">
      <c r="G146" s="16" t="s">
        <v>1</v>
      </c>
      <c r="H146" s="6">
        <v>145</v>
      </c>
      <c r="I146" s="21">
        <v>2</v>
      </c>
      <c r="J146" s="24">
        <v>12</v>
      </c>
      <c r="K146" s="23">
        <v>12</v>
      </c>
      <c r="L146" s="24"/>
      <c r="M146" s="21"/>
      <c r="N146" s="24"/>
      <c r="O146" s="23" t="s">
        <v>32</v>
      </c>
    </row>
    <row r="147" spans="7:15" x14ac:dyDescent="0.25">
      <c r="G147" s="16" t="s">
        <v>1</v>
      </c>
      <c r="H147" s="6">
        <v>146</v>
      </c>
      <c r="I147" s="21">
        <v>1</v>
      </c>
      <c r="J147" s="24">
        <v>14</v>
      </c>
      <c r="K147" s="23">
        <v>11</v>
      </c>
      <c r="L147" s="24"/>
      <c r="M147" s="21"/>
      <c r="N147" s="24"/>
      <c r="O147" s="23" t="s">
        <v>33</v>
      </c>
    </row>
    <row r="148" spans="7:15" x14ac:dyDescent="0.25">
      <c r="G148" s="16" t="s">
        <v>1</v>
      </c>
      <c r="H148" s="6">
        <v>147</v>
      </c>
      <c r="I148" s="21">
        <v>0</v>
      </c>
      <c r="J148" s="24">
        <v>4</v>
      </c>
      <c r="K148" s="23">
        <v>21</v>
      </c>
      <c r="L148" s="24"/>
      <c r="M148" s="21"/>
      <c r="N148" s="24"/>
      <c r="O148" s="23" t="s">
        <v>33</v>
      </c>
    </row>
    <row r="149" spans="7:15" x14ac:dyDescent="0.25">
      <c r="G149" s="16" t="s">
        <v>1</v>
      </c>
      <c r="H149" s="6">
        <v>148</v>
      </c>
      <c r="I149" s="21">
        <v>1</v>
      </c>
      <c r="J149" s="24">
        <v>11</v>
      </c>
      <c r="K149" s="23">
        <v>13</v>
      </c>
      <c r="L149" s="24"/>
      <c r="M149" s="21"/>
      <c r="N149" s="24"/>
      <c r="O149" s="23" t="s">
        <v>33</v>
      </c>
    </row>
    <row r="150" spans="7:15" x14ac:dyDescent="0.25">
      <c r="G150" s="16" t="s">
        <v>1</v>
      </c>
      <c r="H150" s="6">
        <v>149</v>
      </c>
      <c r="I150" s="21">
        <v>8</v>
      </c>
      <c r="J150" s="24">
        <v>21</v>
      </c>
      <c r="K150" s="23">
        <v>4</v>
      </c>
      <c r="L150" s="24"/>
      <c r="M150" s="21"/>
      <c r="N150" s="24"/>
      <c r="O150" s="23" t="s">
        <v>32</v>
      </c>
    </row>
    <row r="151" spans="7:15" x14ac:dyDescent="0.25">
      <c r="G151" s="16" t="s">
        <v>1</v>
      </c>
      <c r="H151" s="6">
        <v>150</v>
      </c>
      <c r="I151" s="21">
        <v>0</v>
      </c>
      <c r="J151" s="24">
        <v>7</v>
      </c>
      <c r="K151" s="23">
        <v>18</v>
      </c>
      <c r="L151" s="24"/>
      <c r="M151" s="21"/>
      <c r="N151" s="24"/>
      <c r="O151" s="23" t="s">
        <v>33</v>
      </c>
    </row>
    <row r="152" spans="7:15" x14ac:dyDescent="0.25">
      <c r="G152" s="16" t="s">
        <v>1</v>
      </c>
      <c r="H152" s="6">
        <v>151</v>
      </c>
      <c r="I152" s="21">
        <v>2</v>
      </c>
      <c r="J152" s="24">
        <v>13</v>
      </c>
      <c r="K152" s="23">
        <v>11</v>
      </c>
      <c r="L152" s="24"/>
      <c r="M152" s="21"/>
      <c r="N152" s="24"/>
      <c r="O152" s="23" t="s">
        <v>32</v>
      </c>
    </row>
    <row r="153" spans="7:15" x14ac:dyDescent="0.25">
      <c r="G153" s="16" t="s">
        <v>1</v>
      </c>
      <c r="H153" s="6">
        <v>152</v>
      </c>
      <c r="I153" s="21">
        <v>0</v>
      </c>
      <c r="J153" s="24">
        <v>6</v>
      </c>
      <c r="K153" s="23">
        <v>19</v>
      </c>
      <c r="L153" s="24"/>
      <c r="M153" s="21"/>
      <c r="N153" s="24"/>
      <c r="O153" s="23" t="s">
        <v>33</v>
      </c>
    </row>
    <row r="154" spans="7:15" x14ac:dyDescent="0.25">
      <c r="G154" s="16" t="s">
        <v>1</v>
      </c>
      <c r="H154" s="6">
        <v>153</v>
      </c>
      <c r="I154" s="21">
        <v>0</v>
      </c>
      <c r="J154" s="24">
        <v>7</v>
      </c>
      <c r="K154" s="23">
        <v>18</v>
      </c>
      <c r="L154" s="24"/>
      <c r="M154" s="21"/>
      <c r="N154" s="24"/>
      <c r="O154" s="23" t="s">
        <v>33</v>
      </c>
    </row>
    <row r="155" spans="7:15" x14ac:dyDescent="0.25">
      <c r="G155" s="16" t="s">
        <v>1</v>
      </c>
      <c r="H155" s="6">
        <v>154</v>
      </c>
      <c r="I155" s="21">
        <v>8</v>
      </c>
      <c r="J155" s="24">
        <v>21</v>
      </c>
      <c r="K155" s="23">
        <v>6</v>
      </c>
      <c r="L155" s="24" t="s">
        <v>41</v>
      </c>
      <c r="M155" s="21" t="s">
        <v>32</v>
      </c>
      <c r="N155" s="24"/>
      <c r="O155" s="23" t="s">
        <v>32</v>
      </c>
    </row>
    <row r="156" spans="7:15" x14ac:dyDescent="0.25">
      <c r="G156" s="16" t="s">
        <v>1</v>
      </c>
      <c r="H156" s="6">
        <v>155</v>
      </c>
      <c r="I156" s="21">
        <v>5</v>
      </c>
      <c r="J156" s="24">
        <v>16</v>
      </c>
      <c r="K156" s="23">
        <v>10</v>
      </c>
      <c r="L156" s="24"/>
      <c r="M156" s="21"/>
      <c r="N156" s="24"/>
      <c r="O156" s="23" t="s">
        <v>33</v>
      </c>
    </row>
    <row r="157" spans="7:15" x14ac:dyDescent="0.25">
      <c r="G157" s="16" t="s">
        <v>1</v>
      </c>
      <c r="H157" s="6">
        <v>156</v>
      </c>
      <c r="I157" s="21">
        <v>5</v>
      </c>
      <c r="J157" s="24">
        <v>19</v>
      </c>
      <c r="K157" s="23">
        <v>7</v>
      </c>
      <c r="L157" s="24"/>
      <c r="M157" s="21"/>
      <c r="N157" s="24" t="s">
        <v>41</v>
      </c>
      <c r="O157" s="23" t="s">
        <v>32</v>
      </c>
    </row>
    <row r="158" spans="7:15" x14ac:dyDescent="0.25">
      <c r="G158" s="16" t="s">
        <v>1</v>
      </c>
      <c r="H158" s="6">
        <v>157</v>
      </c>
      <c r="I158" s="21">
        <v>0</v>
      </c>
      <c r="J158" s="24">
        <v>13</v>
      </c>
      <c r="K158" s="23">
        <v>13</v>
      </c>
      <c r="L158" s="24"/>
      <c r="M158" s="21"/>
      <c r="N158" s="24"/>
      <c r="O158" s="23" t="s">
        <v>33</v>
      </c>
    </row>
    <row r="159" spans="7:15" x14ac:dyDescent="0.25">
      <c r="G159" s="16" t="s">
        <v>1</v>
      </c>
      <c r="H159" s="6">
        <v>158</v>
      </c>
      <c r="I159" s="21">
        <v>1</v>
      </c>
      <c r="J159" s="24">
        <v>10</v>
      </c>
      <c r="K159" s="23">
        <v>16</v>
      </c>
      <c r="L159" s="24"/>
      <c r="M159" s="21"/>
      <c r="N159" s="24"/>
      <c r="O159" s="23" t="s">
        <v>33</v>
      </c>
    </row>
    <row r="160" spans="7:15" x14ac:dyDescent="0.25">
      <c r="G160" s="16" t="s">
        <v>1</v>
      </c>
      <c r="H160" s="6">
        <v>159</v>
      </c>
      <c r="I160" s="21">
        <v>9</v>
      </c>
      <c r="J160" s="24">
        <v>16</v>
      </c>
      <c r="K160" s="23">
        <v>10</v>
      </c>
      <c r="L160" s="24"/>
      <c r="M160" s="21"/>
      <c r="N160" s="24"/>
      <c r="O160" s="23" t="s">
        <v>33</v>
      </c>
    </row>
    <row r="161" spans="7:15" x14ac:dyDescent="0.25">
      <c r="G161" s="16" t="s">
        <v>1</v>
      </c>
      <c r="H161" s="6">
        <v>160</v>
      </c>
      <c r="I161" s="21">
        <v>6</v>
      </c>
      <c r="J161" s="24">
        <v>14</v>
      </c>
      <c r="K161" s="23">
        <v>12</v>
      </c>
      <c r="L161" s="24"/>
      <c r="M161" s="21"/>
      <c r="N161" s="24"/>
      <c r="O161" s="23" t="s">
        <v>33</v>
      </c>
    </row>
    <row r="162" spans="7:15" x14ac:dyDescent="0.25">
      <c r="G162" s="16" t="s">
        <v>1</v>
      </c>
      <c r="H162" s="6">
        <v>161</v>
      </c>
      <c r="I162" s="21">
        <v>5</v>
      </c>
      <c r="J162" s="24">
        <v>16</v>
      </c>
      <c r="K162" s="23">
        <v>10</v>
      </c>
      <c r="L162" s="24"/>
      <c r="M162" s="21"/>
      <c r="N162" s="24" t="s">
        <v>41</v>
      </c>
      <c r="O162" s="23" t="s">
        <v>32</v>
      </c>
    </row>
    <row r="163" spans="7:15" x14ac:dyDescent="0.25">
      <c r="G163" s="16" t="s">
        <v>1</v>
      </c>
      <c r="H163" s="6">
        <v>162</v>
      </c>
      <c r="I163" s="21">
        <v>1</v>
      </c>
      <c r="J163" s="24">
        <v>12</v>
      </c>
      <c r="K163" s="23">
        <v>14</v>
      </c>
      <c r="L163" s="24"/>
      <c r="M163" s="21"/>
      <c r="N163" s="24"/>
      <c r="O163" s="23" t="s">
        <v>33</v>
      </c>
    </row>
    <row r="164" spans="7:15" x14ac:dyDescent="0.25">
      <c r="G164" s="16" t="s">
        <v>1</v>
      </c>
      <c r="H164" s="6">
        <v>163</v>
      </c>
      <c r="I164" s="21">
        <v>3</v>
      </c>
      <c r="J164" s="24">
        <v>14</v>
      </c>
      <c r="K164" s="23">
        <v>12</v>
      </c>
      <c r="L164" s="24"/>
      <c r="M164" s="21"/>
      <c r="N164" s="24"/>
      <c r="O164" s="23" t="s">
        <v>32</v>
      </c>
    </row>
    <row r="165" spans="7:15" x14ac:dyDescent="0.25">
      <c r="G165" s="16" t="s">
        <v>1</v>
      </c>
      <c r="H165" s="6">
        <v>164</v>
      </c>
      <c r="I165" s="21">
        <v>0</v>
      </c>
      <c r="J165" s="24">
        <v>5</v>
      </c>
      <c r="K165" s="23">
        <v>21</v>
      </c>
      <c r="L165" s="24"/>
      <c r="M165" s="21"/>
      <c r="N165" s="24"/>
      <c r="O165" s="23" t="s">
        <v>33</v>
      </c>
    </row>
    <row r="166" spans="7:15" x14ac:dyDescent="0.25">
      <c r="G166" s="16" t="s">
        <v>1</v>
      </c>
      <c r="H166" s="6">
        <v>165</v>
      </c>
      <c r="I166" s="21">
        <v>6</v>
      </c>
      <c r="J166" s="24">
        <v>19</v>
      </c>
      <c r="K166" s="23">
        <v>8</v>
      </c>
      <c r="L166" s="24"/>
      <c r="M166" s="21" t="s">
        <v>32</v>
      </c>
      <c r="N166" s="24"/>
      <c r="O166" s="23" t="s">
        <v>33</v>
      </c>
    </row>
    <row r="167" spans="7:15" x14ac:dyDescent="0.25">
      <c r="G167" s="16" t="s">
        <v>1</v>
      </c>
      <c r="H167" s="6">
        <v>166</v>
      </c>
      <c r="I167" s="21">
        <v>2</v>
      </c>
      <c r="J167" s="24">
        <v>10</v>
      </c>
      <c r="K167" s="23">
        <v>15</v>
      </c>
      <c r="L167" s="24"/>
      <c r="M167" s="21"/>
      <c r="N167" s="24"/>
      <c r="O167" s="23" t="s">
        <v>33</v>
      </c>
    </row>
    <row r="168" spans="7:15" x14ac:dyDescent="0.25">
      <c r="G168" s="16" t="s">
        <v>1</v>
      </c>
      <c r="H168" s="6">
        <v>167</v>
      </c>
      <c r="I168" s="21">
        <v>2</v>
      </c>
      <c r="J168" s="24">
        <v>17</v>
      </c>
      <c r="K168" s="23">
        <v>9</v>
      </c>
      <c r="L168" s="24"/>
      <c r="M168" s="21"/>
      <c r="N168" s="24"/>
      <c r="O168" s="23" t="s">
        <v>32</v>
      </c>
    </row>
    <row r="169" spans="7:15" x14ac:dyDescent="0.25">
      <c r="G169" s="16" t="s">
        <v>1</v>
      </c>
      <c r="H169" s="6">
        <v>168</v>
      </c>
      <c r="I169" s="21">
        <v>1</v>
      </c>
      <c r="J169" s="24">
        <v>7</v>
      </c>
      <c r="K169" s="23">
        <v>19</v>
      </c>
      <c r="L169" s="24"/>
      <c r="M169" s="21"/>
      <c r="N169" s="24"/>
      <c r="O169" s="23" t="s">
        <v>33</v>
      </c>
    </row>
    <row r="170" spans="7:15" x14ac:dyDescent="0.25">
      <c r="G170" s="16" t="s">
        <v>1</v>
      </c>
      <c r="H170" s="6">
        <v>169</v>
      </c>
      <c r="I170" s="21">
        <v>4</v>
      </c>
      <c r="J170" s="24">
        <v>19</v>
      </c>
      <c r="K170" s="23">
        <v>7</v>
      </c>
      <c r="L170" s="24"/>
      <c r="M170" s="21"/>
      <c r="N170" s="24"/>
      <c r="O170" s="23" t="s">
        <v>33</v>
      </c>
    </row>
    <row r="171" spans="7:15" x14ac:dyDescent="0.25">
      <c r="G171" s="16" t="s">
        <v>1</v>
      </c>
      <c r="H171" s="6">
        <v>170</v>
      </c>
      <c r="I171" s="21">
        <v>9</v>
      </c>
      <c r="J171" s="24">
        <v>20</v>
      </c>
      <c r="K171" s="23">
        <v>6</v>
      </c>
      <c r="L171" s="24"/>
      <c r="M171" s="21"/>
      <c r="N171" s="24"/>
      <c r="O171" s="23" t="s">
        <v>32</v>
      </c>
    </row>
    <row r="172" spans="7:15" x14ac:dyDescent="0.25">
      <c r="G172" s="16" t="s">
        <v>1</v>
      </c>
      <c r="H172" s="6">
        <v>171</v>
      </c>
      <c r="I172" s="21">
        <v>1</v>
      </c>
      <c r="J172" s="24">
        <v>7</v>
      </c>
      <c r="K172" s="23">
        <v>18</v>
      </c>
      <c r="L172" s="24"/>
      <c r="M172" s="21"/>
      <c r="N172" s="24"/>
      <c r="O172" s="23" t="s">
        <v>33</v>
      </c>
    </row>
    <row r="173" spans="7:15" x14ac:dyDescent="0.25">
      <c r="G173" s="16" t="s">
        <v>1</v>
      </c>
      <c r="H173" s="6">
        <v>172</v>
      </c>
      <c r="I173" s="21">
        <v>0</v>
      </c>
      <c r="J173" s="24">
        <v>9</v>
      </c>
      <c r="K173" s="23">
        <v>16</v>
      </c>
      <c r="L173" s="24"/>
      <c r="M173" s="21"/>
      <c r="N173" s="24"/>
      <c r="O173" s="23" t="s">
        <v>32</v>
      </c>
    </row>
    <row r="174" spans="7:15" x14ac:dyDescent="0.25">
      <c r="G174" s="16" t="s">
        <v>1</v>
      </c>
      <c r="H174" s="6">
        <v>173</v>
      </c>
      <c r="I174" s="21">
        <v>0</v>
      </c>
      <c r="J174" s="24">
        <v>4</v>
      </c>
      <c r="K174" s="23">
        <v>21</v>
      </c>
      <c r="L174" s="24"/>
      <c r="M174" s="21"/>
      <c r="N174" s="24"/>
      <c r="O174" s="23" t="s">
        <v>32</v>
      </c>
    </row>
    <row r="175" spans="7:15" x14ac:dyDescent="0.25">
      <c r="G175" s="16" t="s">
        <v>1</v>
      </c>
      <c r="H175" s="6">
        <v>174</v>
      </c>
      <c r="I175" s="21">
        <v>0</v>
      </c>
      <c r="J175" s="24">
        <v>4</v>
      </c>
      <c r="K175" s="23">
        <v>21</v>
      </c>
      <c r="L175" s="24"/>
      <c r="M175" s="21"/>
      <c r="N175" s="24"/>
      <c r="O175" s="23" t="s">
        <v>33</v>
      </c>
    </row>
    <row r="176" spans="7:15" x14ac:dyDescent="0.25">
      <c r="G176" s="16" t="s">
        <v>1</v>
      </c>
      <c r="H176" s="6">
        <v>175</v>
      </c>
      <c r="I176" s="21">
        <v>18</v>
      </c>
      <c r="J176" s="24">
        <v>26</v>
      </c>
      <c r="K176" s="23">
        <v>1</v>
      </c>
      <c r="L176" s="24" t="s">
        <v>41</v>
      </c>
      <c r="M176" s="21" t="s">
        <v>32</v>
      </c>
      <c r="N176" s="24" t="s">
        <v>41</v>
      </c>
      <c r="O176" s="23" t="s">
        <v>32</v>
      </c>
    </row>
    <row r="177" spans="7:15" x14ac:dyDescent="0.25">
      <c r="G177" s="16" t="s">
        <v>1</v>
      </c>
      <c r="H177" s="6">
        <v>176</v>
      </c>
      <c r="I177" s="21">
        <v>1</v>
      </c>
      <c r="J177" s="24">
        <v>10</v>
      </c>
      <c r="K177" s="23">
        <v>16</v>
      </c>
      <c r="L177" s="24"/>
      <c r="M177" s="21"/>
      <c r="N177" s="24"/>
      <c r="O177" s="23" t="s">
        <v>32</v>
      </c>
    </row>
    <row r="178" spans="7:15" x14ac:dyDescent="0.25">
      <c r="G178" s="16" t="s">
        <v>1</v>
      </c>
      <c r="H178" s="6">
        <v>177</v>
      </c>
      <c r="I178" s="21">
        <v>9</v>
      </c>
      <c r="J178" s="24">
        <v>18</v>
      </c>
      <c r="K178" s="23">
        <v>8</v>
      </c>
      <c r="L178" s="24"/>
      <c r="M178" s="21"/>
      <c r="N178" s="24"/>
      <c r="O178" s="23" t="s">
        <v>33</v>
      </c>
    </row>
    <row r="179" spans="7:15" x14ac:dyDescent="0.25">
      <c r="G179" s="16" t="s">
        <v>1</v>
      </c>
      <c r="H179" s="6">
        <v>178</v>
      </c>
      <c r="I179" s="21">
        <v>11</v>
      </c>
      <c r="J179" s="24">
        <v>20</v>
      </c>
      <c r="K179" s="23">
        <v>5</v>
      </c>
      <c r="L179" s="24"/>
      <c r="M179" s="21"/>
      <c r="N179" s="24" t="s">
        <v>41</v>
      </c>
      <c r="O179" s="23" t="s">
        <v>32</v>
      </c>
    </row>
    <row r="180" spans="7:15" x14ac:dyDescent="0.25">
      <c r="G180" s="16" t="s">
        <v>1</v>
      </c>
      <c r="H180" s="6">
        <v>179</v>
      </c>
      <c r="I180" s="21">
        <v>6</v>
      </c>
      <c r="J180" s="24">
        <v>19</v>
      </c>
      <c r="K180" s="23">
        <v>7</v>
      </c>
      <c r="L180" s="24"/>
      <c r="M180" s="21"/>
      <c r="N180" s="24"/>
      <c r="O180" s="23" t="s">
        <v>33</v>
      </c>
    </row>
    <row r="181" spans="7:15" x14ac:dyDescent="0.25">
      <c r="G181" s="16" t="s">
        <v>1</v>
      </c>
      <c r="H181" s="6">
        <v>180</v>
      </c>
      <c r="I181" s="21">
        <v>4</v>
      </c>
      <c r="J181" s="24">
        <v>15</v>
      </c>
      <c r="K181" s="23">
        <v>11</v>
      </c>
      <c r="L181" s="24"/>
      <c r="M181" s="21"/>
      <c r="N181" s="24"/>
      <c r="O181" s="23" t="s">
        <v>33</v>
      </c>
    </row>
    <row r="182" spans="7:15" x14ac:dyDescent="0.25">
      <c r="G182" s="16" t="s">
        <v>1</v>
      </c>
      <c r="H182" s="6">
        <v>181</v>
      </c>
      <c r="I182" s="21">
        <v>11</v>
      </c>
      <c r="J182" s="24">
        <v>20</v>
      </c>
      <c r="K182" s="23">
        <v>6</v>
      </c>
      <c r="L182" s="24"/>
      <c r="M182" s="21"/>
      <c r="N182" s="24" t="s">
        <v>41</v>
      </c>
      <c r="O182" s="23" t="s">
        <v>32</v>
      </c>
    </row>
    <row r="183" spans="7:15" x14ac:dyDescent="0.25">
      <c r="G183" s="16" t="s">
        <v>1</v>
      </c>
      <c r="H183" s="6">
        <v>182</v>
      </c>
      <c r="I183" s="21">
        <v>3</v>
      </c>
      <c r="J183" s="24">
        <v>13</v>
      </c>
      <c r="K183" s="23">
        <v>13</v>
      </c>
      <c r="L183" s="24"/>
      <c r="M183" s="21"/>
      <c r="N183" s="24" t="s">
        <v>41</v>
      </c>
      <c r="O183" s="23" t="s">
        <v>32</v>
      </c>
    </row>
    <row r="184" spans="7:15" x14ac:dyDescent="0.25">
      <c r="G184" s="16" t="s">
        <v>1</v>
      </c>
      <c r="H184" s="6">
        <v>183</v>
      </c>
      <c r="I184" s="21">
        <v>10</v>
      </c>
      <c r="J184" s="24">
        <v>20</v>
      </c>
      <c r="K184" s="23">
        <v>6</v>
      </c>
      <c r="L184" s="24"/>
      <c r="M184" s="21"/>
      <c r="N184" s="24"/>
      <c r="O184" s="23" t="s">
        <v>33</v>
      </c>
    </row>
    <row r="185" spans="7:15" x14ac:dyDescent="0.25">
      <c r="G185" s="16" t="s">
        <v>1</v>
      </c>
      <c r="H185" s="6">
        <v>184</v>
      </c>
      <c r="I185" s="21">
        <v>3</v>
      </c>
      <c r="J185" s="24">
        <v>15</v>
      </c>
      <c r="K185" s="23">
        <v>11</v>
      </c>
      <c r="L185" s="24"/>
      <c r="M185" s="21"/>
      <c r="N185" s="24"/>
      <c r="O185" s="23" t="s">
        <v>33</v>
      </c>
    </row>
    <row r="186" spans="7:15" x14ac:dyDescent="0.25">
      <c r="G186" s="16" t="s">
        <v>1</v>
      </c>
      <c r="H186" s="6">
        <v>185</v>
      </c>
      <c r="I186" s="21">
        <v>2</v>
      </c>
      <c r="J186" s="24">
        <v>11</v>
      </c>
      <c r="K186" s="23">
        <v>15</v>
      </c>
      <c r="L186" s="24"/>
      <c r="M186" s="21"/>
      <c r="N186" s="24"/>
      <c r="O186" s="23" t="s">
        <v>32</v>
      </c>
    </row>
    <row r="187" spans="7:15" x14ac:dyDescent="0.25">
      <c r="G187" s="16" t="s">
        <v>1</v>
      </c>
      <c r="H187" s="6">
        <v>186</v>
      </c>
      <c r="I187" s="21">
        <v>1</v>
      </c>
      <c r="J187" s="24">
        <v>10</v>
      </c>
      <c r="K187" s="23">
        <v>16</v>
      </c>
      <c r="L187" s="24"/>
      <c r="M187" s="21"/>
      <c r="N187" s="24"/>
      <c r="O187" s="23" t="s">
        <v>32</v>
      </c>
    </row>
    <row r="188" spans="7:15" x14ac:dyDescent="0.25">
      <c r="G188" s="16" t="s">
        <v>1</v>
      </c>
      <c r="H188" s="6">
        <v>187</v>
      </c>
      <c r="I188" s="21">
        <v>8</v>
      </c>
      <c r="J188" s="24">
        <v>17</v>
      </c>
      <c r="K188" s="23">
        <v>9</v>
      </c>
      <c r="L188" s="24"/>
      <c r="M188" s="21"/>
      <c r="N188" s="24" t="s">
        <v>41</v>
      </c>
      <c r="O188" s="23" t="s">
        <v>32</v>
      </c>
    </row>
    <row r="189" spans="7:15" x14ac:dyDescent="0.25">
      <c r="G189" s="16" t="s">
        <v>1</v>
      </c>
      <c r="H189" s="6">
        <v>188</v>
      </c>
      <c r="I189" s="21">
        <v>3</v>
      </c>
      <c r="J189" s="24">
        <v>11</v>
      </c>
      <c r="K189" s="23">
        <v>15</v>
      </c>
      <c r="L189" s="24"/>
      <c r="M189" s="21"/>
      <c r="N189" s="24"/>
      <c r="O189" s="23" t="s">
        <v>32</v>
      </c>
    </row>
    <row r="190" spans="7:15" x14ac:dyDescent="0.25">
      <c r="G190" s="16" t="s">
        <v>1</v>
      </c>
      <c r="H190" s="6">
        <v>189</v>
      </c>
      <c r="I190" s="21">
        <v>3</v>
      </c>
      <c r="J190" s="24">
        <v>19</v>
      </c>
      <c r="K190" s="23">
        <v>7</v>
      </c>
      <c r="L190" s="24"/>
      <c r="M190" s="21"/>
      <c r="N190" s="24"/>
      <c r="O190" s="23" t="s">
        <v>32</v>
      </c>
    </row>
    <row r="191" spans="7:15" x14ac:dyDescent="0.25">
      <c r="G191" s="16" t="s">
        <v>1</v>
      </c>
      <c r="H191" s="6">
        <v>190</v>
      </c>
      <c r="I191" s="21">
        <v>0</v>
      </c>
      <c r="J191" s="24">
        <v>6</v>
      </c>
      <c r="K191" s="23">
        <v>20</v>
      </c>
      <c r="L191" s="24"/>
      <c r="M191" s="21"/>
      <c r="N191" s="24"/>
      <c r="O191" s="23" t="s">
        <v>33</v>
      </c>
    </row>
    <row r="192" spans="7:15" x14ac:dyDescent="0.25">
      <c r="G192" s="16" t="s">
        <v>1</v>
      </c>
      <c r="H192" s="6">
        <v>191</v>
      </c>
      <c r="I192" s="21">
        <v>12</v>
      </c>
      <c r="J192" s="24">
        <v>23</v>
      </c>
      <c r="K192" s="23">
        <v>3</v>
      </c>
      <c r="L192" s="24"/>
      <c r="M192" s="21"/>
      <c r="N192" s="24"/>
      <c r="O192" s="23" t="s">
        <v>32</v>
      </c>
    </row>
    <row r="193" spans="7:15" x14ac:dyDescent="0.25">
      <c r="G193" s="16" t="s">
        <v>1</v>
      </c>
      <c r="H193" s="6">
        <v>192</v>
      </c>
      <c r="I193" s="21">
        <v>0</v>
      </c>
      <c r="J193" s="24">
        <v>6</v>
      </c>
      <c r="K193" s="23">
        <v>20</v>
      </c>
      <c r="L193" s="24"/>
      <c r="M193" s="21"/>
      <c r="N193" s="24"/>
      <c r="O193" s="23" t="s">
        <v>32</v>
      </c>
    </row>
    <row r="194" spans="7:15" x14ac:dyDescent="0.25">
      <c r="G194" s="16" t="s">
        <v>1</v>
      </c>
      <c r="H194" s="6">
        <v>193</v>
      </c>
      <c r="I194" s="21">
        <v>0</v>
      </c>
      <c r="J194" s="24">
        <v>3</v>
      </c>
      <c r="K194" s="23">
        <v>22</v>
      </c>
      <c r="L194" s="24"/>
      <c r="M194" s="21"/>
      <c r="N194" s="24"/>
      <c r="O194" s="23" t="s">
        <v>33</v>
      </c>
    </row>
    <row r="195" spans="7:15" x14ac:dyDescent="0.25">
      <c r="G195" s="16" t="s">
        <v>1</v>
      </c>
      <c r="H195" s="6">
        <v>194</v>
      </c>
      <c r="I195" s="21">
        <v>0</v>
      </c>
      <c r="J195" s="24">
        <v>9</v>
      </c>
      <c r="K195" s="23">
        <v>17</v>
      </c>
      <c r="L195" s="24"/>
      <c r="M195" s="21"/>
      <c r="N195" s="24"/>
      <c r="O195" s="23" t="s">
        <v>33</v>
      </c>
    </row>
    <row r="196" spans="7:15" x14ac:dyDescent="0.25">
      <c r="G196" s="16" t="s">
        <v>1</v>
      </c>
      <c r="H196" s="6">
        <v>195</v>
      </c>
      <c r="I196" s="21">
        <v>0</v>
      </c>
      <c r="J196" s="24">
        <v>11</v>
      </c>
      <c r="K196" s="23">
        <v>14</v>
      </c>
      <c r="L196" s="24"/>
      <c r="M196" s="21"/>
      <c r="N196" s="24"/>
      <c r="O196" s="23" t="s">
        <v>33</v>
      </c>
    </row>
    <row r="197" spans="7:15" x14ac:dyDescent="0.25">
      <c r="G197" s="16" t="s">
        <v>1</v>
      </c>
      <c r="H197" s="6">
        <v>196</v>
      </c>
      <c r="I197" s="21">
        <v>2</v>
      </c>
      <c r="J197" s="24">
        <v>9</v>
      </c>
      <c r="K197" s="23">
        <v>17</v>
      </c>
      <c r="L197" s="24"/>
      <c r="M197" s="21"/>
      <c r="N197" s="24"/>
      <c r="O197" s="23" t="s">
        <v>33</v>
      </c>
    </row>
    <row r="198" spans="7:15" x14ac:dyDescent="0.25">
      <c r="G198" s="16" t="s">
        <v>1</v>
      </c>
      <c r="H198" s="6">
        <v>197</v>
      </c>
      <c r="I198" s="21">
        <v>1</v>
      </c>
      <c r="J198" s="24">
        <v>7</v>
      </c>
      <c r="K198" s="23">
        <v>18</v>
      </c>
      <c r="L198" s="24"/>
      <c r="M198" s="21"/>
      <c r="N198" s="24"/>
      <c r="O198" s="23" t="s">
        <v>33</v>
      </c>
    </row>
    <row r="199" spans="7:15" x14ac:dyDescent="0.25">
      <c r="G199" s="16" t="s">
        <v>1</v>
      </c>
      <c r="H199" s="6">
        <v>198</v>
      </c>
      <c r="I199" s="21">
        <v>5</v>
      </c>
      <c r="J199" s="24">
        <v>14</v>
      </c>
      <c r="K199" s="23">
        <v>12</v>
      </c>
      <c r="L199" s="24"/>
      <c r="M199" s="21"/>
      <c r="N199" s="24"/>
      <c r="O199" s="23" t="s">
        <v>33</v>
      </c>
    </row>
    <row r="200" spans="7:15" x14ac:dyDescent="0.25">
      <c r="G200" s="16" t="s">
        <v>1</v>
      </c>
      <c r="H200" s="6">
        <v>199</v>
      </c>
      <c r="I200" s="21">
        <v>2</v>
      </c>
      <c r="J200" s="24">
        <v>9</v>
      </c>
      <c r="K200" s="23">
        <v>16</v>
      </c>
      <c r="L200" s="24"/>
      <c r="M200" s="21"/>
      <c r="N200" s="24"/>
      <c r="O200" s="23" t="s">
        <v>33</v>
      </c>
    </row>
    <row r="201" spans="7:15" x14ac:dyDescent="0.25">
      <c r="G201" s="16" t="s">
        <v>1</v>
      </c>
      <c r="H201" s="6">
        <v>200</v>
      </c>
      <c r="I201" s="21">
        <v>0</v>
      </c>
      <c r="J201" s="24">
        <v>12</v>
      </c>
      <c r="K201" s="23">
        <v>14</v>
      </c>
      <c r="L201" s="24"/>
      <c r="M201" s="21"/>
      <c r="N201" s="24"/>
      <c r="O201" s="23" t="s">
        <v>32</v>
      </c>
    </row>
    <row r="202" spans="7:15" x14ac:dyDescent="0.25">
      <c r="G202" s="16" t="s">
        <v>1</v>
      </c>
      <c r="H202" s="6">
        <v>201</v>
      </c>
      <c r="I202" s="21">
        <v>5</v>
      </c>
      <c r="J202" s="24">
        <v>15</v>
      </c>
      <c r="K202" s="23">
        <v>11</v>
      </c>
      <c r="L202" s="24"/>
      <c r="M202" s="21"/>
      <c r="N202" s="24" t="s">
        <v>41</v>
      </c>
      <c r="O202" s="23" t="s">
        <v>32</v>
      </c>
    </row>
    <row r="203" spans="7:15" x14ac:dyDescent="0.25">
      <c r="G203" s="16" t="s">
        <v>1</v>
      </c>
      <c r="H203" s="6">
        <v>202</v>
      </c>
      <c r="I203" s="21">
        <v>6</v>
      </c>
      <c r="J203" s="24">
        <v>11</v>
      </c>
      <c r="K203" s="23">
        <v>14</v>
      </c>
      <c r="L203" s="24"/>
      <c r="M203" s="21"/>
      <c r="N203" s="24"/>
      <c r="O203" s="23" t="s">
        <v>33</v>
      </c>
    </row>
    <row r="204" spans="7:15" x14ac:dyDescent="0.25">
      <c r="G204" s="16" t="s">
        <v>1</v>
      </c>
      <c r="H204" s="6">
        <v>203</v>
      </c>
      <c r="I204" s="21">
        <v>0</v>
      </c>
      <c r="J204" s="24">
        <v>4</v>
      </c>
      <c r="K204" s="23">
        <v>20</v>
      </c>
      <c r="L204" s="24"/>
      <c r="M204" s="21"/>
      <c r="N204" s="24"/>
      <c r="O204" s="23" t="s">
        <v>33</v>
      </c>
    </row>
    <row r="205" spans="7:15" x14ac:dyDescent="0.25">
      <c r="G205" s="16" t="s">
        <v>1</v>
      </c>
      <c r="H205" s="6">
        <v>204</v>
      </c>
      <c r="I205" s="21">
        <v>1</v>
      </c>
      <c r="J205" s="24">
        <v>13</v>
      </c>
      <c r="K205" s="23">
        <v>14</v>
      </c>
      <c r="L205" s="24"/>
      <c r="M205" s="21" t="s">
        <v>32</v>
      </c>
      <c r="N205" s="24"/>
      <c r="O205" s="23" t="s">
        <v>32</v>
      </c>
    </row>
    <row r="206" spans="7:15" x14ac:dyDescent="0.25">
      <c r="G206" s="16" t="s">
        <v>1</v>
      </c>
      <c r="H206" s="6">
        <v>205</v>
      </c>
      <c r="I206" s="21">
        <v>3</v>
      </c>
      <c r="J206" s="24">
        <v>8</v>
      </c>
      <c r="K206" s="23">
        <v>18</v>
      </c>
      <c r="L206" s="24"/>
      <c r="M206" s="21"/>
      <c r="N206" s="24"/>
      <c r="O206" s="23" t="s">
        <v>33</v>
      </c>
    </row>
    <row r="207" spans="7:15" x14ac:dyDescent="0.25">
      <c r="G207" s="16" t="s">
        <v>1</v>
      </c>
      <c r="H207" s="6">
        <v>206</v>
      </c>
      <c r="I207" s="21">
        <v>5</v>
      </c>
      <c r="J207" s="24">
        <v>9</v>
      </c>
      <c r="K207" s="23">
        <v>16</v>
      </c>
      <c r="L207" s="24"/>
      <c r="M207" s="21"/>
      <c r="N207" s="24"/>
      <c r="O207" s="23" t="s">
        <v>32</v>
      </c>
    </row>
    <row r="208" spans="7:15" x14ac:dyDescent="0.25">
      <c r="G208" s="16" t="s">
        <v>1</v>
      </c>
      <c r="H208" s="6">
        <v>207</v>
      </c>
      <c r="I208" s="21">
        <v>10</v>
      </c>
      <c r="J208" s="24">
        <v>18</v>
      </c>
      <c r="K208" s="23">
        <v>8</v>
      </c>
      <c r="L208" s="24"/>
      <c r="M208" s="21"/>
      <c r="N208" s="24"/>
      <c r="O208" s="23" t="s">
        <v>33</v>
      </c>
    </row>
    <row r="209" spans="7:15" x14ac:dyDescent="0.25">
      <c r="G209" s="16" t="s">
        <v>1</v>
      </c>
      <c r="H209" s="6">
        <v>208</v>
      </c>
      <c r="I209" s="21">
        <v>6</v>
      </c>
      <c r="J209" s="24">
        <v>13</v>
      </c>
      <c r="K209" s="23">
        <v>13</v>
      </c>
      <c r="L209" s="24"/>
      <c r="M209" s="21"/>
      <c r="N209" s="24"/>
      <c r="O209" s="23" t="s">
        <v>33</v>
      </c>
    </row>
    <row r="210" spans="7:15" x14ac:dyDescent="0.25">
      <c r="G210" s="16" t="s">
        <v>1</v>
      </c>
      <c r="H210" s="6">
        <v>209</v>
      </c>
      <c r="I210" s="21">
        <v>8</v>
      </c>
      <c r="J210" s="24">
        <v>13</v>
      </c>
      <c r="K210" s="23">
        <v>12</v>
      </c>
      <c r="L210" s="24"/>
      <c r="M210" s="21"/>
      <c r="N210" s="24"/>
      <c r="O210" s="23" t="s">
        <v>32</v>
      </c>
    </row>
    <row r="211" spans="7:15" x14ac:dyDescent="0.25">
      <c r="G211" s="16" t="s">
        <v>1</v>
      </c>
      <c r="H211" s="6">
        <v>210</v>
      </c>
      <c r="I211" s="21">
        <v>8</v>
      </c>
      <c r="J211" s="24">
        <v>18</v>
      </c>
      <c r="K211" s="23">
        <v>9</v>
      </c>
      <c r="L211" s="24" t="s">
        <v>41</v>
      </c>
      <c r="M211" s="21" t="s">
        <v>32</v>
      </c>
      <c r="N211" s="24"/>
      <c r="O211" s="23" t="s">
        <v>32</v>
      </c>
    </row>
    <row r="212" spans="7:15" x14ac:dyDescent="0.25">
      <c r="G212" s="16" t="s">
        <v>1</v>
      </c>
      <c r="H212" s="6">
        <v>211</v>
      </c>
      <c r="I212" s="21">
        <v>6</v>
      </c>
      <c r="J212" s="24">
        <v>15</v>
      </c>
      <c r="K212" s="23">
        <v>11</v>
      </c>
      <c r="L212" s="24"/>
      <c r="M212" s="21"/>
      <c r="N212" s="24"/>
      <c r="O212" s="23" t="s">
        <v>33</v>
      </c>
    </row>
    <row r="213" spans="7:15" x14ac:dyDescent="0.25">
      <c r="G213" s="16" t="s">
        <v>1</v>
      </c>
      <c r="H213" s="6">
        <v>212</v>
      </c>
      <c r="I213" s="21">
        <v>2</v>
      </c>
      <c r="J213" s="24">
        <v>9</v>
      </c>
      <c r="K213" s="23">
        <v>16</v>
      </c>
      <c r="L213" s="24"/>
      <c r="M213" s="21"/>
      <c r="N213" s="24" t="s">
        <v>41</v>
      </c>
      <c r="O213" s="23" t="s">
        <v>32</v>
      </c>
    </row>
    <row r="214" spans="7:15" x14ac:dyDescent="0.25">
      <c r="G214" s="16" t="s">
        <v>1</v>
      </c>
      <c r="H214" s="6">
        <v>213</v>
      </c>
      <c r="I214" s="21">
        <v>0</v>
      </c>
      <c r="J214" s="24">
        <v>8</v>
      </c>
      <c r="K214" s="23">
        <v>18</v>
      </c>
      <c r="L214" s="24"/>
      <c r="M214" s="21"/>
      <c r="N214" s="24"/>
      <c r="O214" s="23" t="s">
        <v>32</v>
      </c>
    </row>
    <row r="215" spans="7:15" x14ac:dyDescent="0.25">
      <c r="G215" s="16" t="s">
        <v>1</v>
      </c>
      <c r="H215" s="6">
        <v>214</v>
      </c>
      <c r="I215" s="21">
        <v>0</v>
      </c>
      <c r="J215" s="24">
        <v>2</v>
      </c>
      <c r="K215" s="23">
        <v>22</v>
      </c>
      <c r="L215" s="24"/>
      <c r="M215" s="21"/>
      <c r="N215" s="24"/>
      <c r="O215" s="23" t="s">
        <v>33</v>
      </c>
    </row>
    <row r="216" spans="7:15" x14ac:dyDescent="0.25">
      <c r="G216" s="16" t="s">
        <v>1</v>
      </c>
      <c r="H216" s="6">
        <v>215</v>
      </c>
      <c r="I216" s="21">
        <v>0</v>
      </c>
      <c r="J216" s="24">
        <v>2</v>
      </c>
      <c r="K216" s="23">
        <v>24</v>
      </c>
      <c r="L216" s="24"/>
      <c r="M216" s="21"/>
      <c r="N216" s="24"/>
      <c r="O216" s="23" t="s">
        <v>33</v>
      </c>
    </row>
    <row r="217" spans="7:15" x14ac:dyDescent="0.25">
      <c r="G217" s="16" t="s">
        <v>1</v>
      </c>
      <c r="H217" s="6">
        <v>216</v>
      </c>
      <c r="I217" s="21">
        <v>0</v>
      </c>
      <c r="J217" s="24">
        <v>2</v>
      </c>
      <c r="K217" s="23">
        <v>24</v>
      </c>
      <c r="L217" s="24"/>
      <c r="M217" s="21"/>
      <c r="N217" s="24"/>
      <c r="O217" s="23" t="s">
        <v>33</v>
      </c>
    </row>
    <row r="218" spans="7:15" x14ac:dyDescent="0.25">
      <c r="G218" s="16" t="s">
        <v>1</v>
      </c>
      <c r="H218" s="6">
        <v>217</v>
      </c>
      <c r="I218" s="21">
        <v>1</v>
      </c>
      <c r="J218" s="24">
        <v>4</v>
      </c>
      <c r="K218" s="23">
        <v>21</v>
      </c>
      <c r="L218" s="24"/>
      <c r="M218" s="21"/>
      <c r="N218" s="24"/>
      <c r="O218" s="23" t="s">
        <v>33</v>
      </c>
    </row>
    <row r="219" spans="7:15" x14ac:dyDescent="0.25">
      <c r="G219" s="16" t="s">
        <v>1</v>
      </c>
      <c r="H219" s="6">
        <v>218</v>
      </c>
      <c r="I219" s="21">
        <v>5</v>
      </c>
      <c r="J219" s="24">
        <v>16</v>
      </c>
      <c r="K219" s="23">
        <v>11</v>
      </c>
      <c r="L219" s="24"/>
      <c r="M219" s="21" t="s">
        <v>32</v>
      </c>
      <c r="N219" s="24"/>
      <c r="O219" s="23" t="s">
        <v>33</v>
      </c>
    </row>
    <row r="220" spans="7:15" x14ac:dyDescent="0.25">
      <c r="G220" s="16" t="s">
        <v>1</v>
      </c>
      <c r="H220" s="6">
        <v>219</v>
      </c>
      <c r="I220" s="21">
        <v>3</v>
      </c>
      <c r="J220" s="24">
        <v>13</v>
      </c>
      <c r="K220" s="23">
        <v>13</v>
      </c>
      <c r="L220" s="24"/>
      <c r="M220" s="21"/>
      <c r="N220" s="24"/>
      <c r="O220" s="23" t="s">
        <v>33</v>
      </c>
    </row>
    <row r="221" spans="7:15" x14ac:dyDescent="0.25">
      <c r="G221" s="16" t="s">
        <v>1</v>
      </c>
      <c r="H221" s="6">
        <v>220</v>
      </c>
      <c r="I221" s="21">
        <v>3</v>
      </c>
      <c r="J221" s="24">
        <v>8</v>
      </c>
      <c r="K221" s="23">
        <v>18</v>
      </c>
      <c r="L221" s="24"/>
      <c r="M221" s="21"/>
      <c r="N221" s="24"/>
      <c r="O221" s="23" t="s">
        <v>33</v>
      </c>
    </row>
    <row r="222" spans="7:15" x14ac:dyDescent="0.25">
      <c r="G222" s="16" t="s">
        <v>1</v>
      </c>
      <c r="H222" s="6">
        <v>221</v>
      </c>
      <c r="I222" s="21">
        <v>0</v>
      </c>
      <c r="J222" s="24">
        <v>10</v>
      </c>
      <c r="K222" s="23">
        <v>16</v>
      </c>
      <c r="L222" s="24"/>
      <c r="M222" s="21"/>
      <c r="N222" s="24"/>
      <c r="O222" s="23" t="s">
        <v>33</v>
      </c>
    </row>
    <row r="223" spans="7:15" x14ac:dyDescent="0.25">
      <c r="G223" s="16" t="s">
        <v>1</v>
      </c>
      <c r="H223" s="6">
        <v>222</v>
      </c>
      <c r="I223" s="21">
        <v>1</v>
      </c>
      <c r="J223" s="24">
        <v>7</v>
      </c>
      <c r="K223" s="23">
        <v>18</v>
      </c>
      <c r="L223" s="24"/>
      <c r="M223" s="21"/>
      <c r="N223" s="24"/>
      <c r="O223" s="23" t="s">
        <v>33</v>
      </c>
    </row>
    <row r="224" spans="7:15" x14ac:dyDescent="0.25">
      <c r="G224" s="16" t="s">
        <v>1</v>
      </c>
      <c r="H224" s="6">
        <v>223</v>
      </c>
      <c r="I224" s="21">
        <v>4</v>
      </c>
      <c r="J224" s="24">
        <v>12</v>
      </c>
      <c r="K224" s="23">
        <v>14</v>
      </c>
      <c r="L224" s="24"/>
      <c r="M224" s="21"/>
      <c r="N224" s="24"/>
      <c r="O224" s="23" t="s">
        <v>33</v>
      </c>
    </row>
    <row r="225" spans="7:15" x14ac:dyDescent="0.25">
      <c r="G225" s="16" t="s">
        <v>1</v>
      </c>
      <c r="H225" s="6">
        <v>224</v>
      </c>
      <c r="I225" s="21">
        <v>0</v>
      </c>
      <c r="J225" s="24">
        <v>6</v>
      </c>
      <c r="K225" s="23">
        <v>20</v>
      </c>
      <c r="L225" s="24"/>
      <c r="M225" s="21"/>
      <c r="N225" s="24"/>
      <c r="O225" s="23" t="s">
        <v>33</v>
      </c>
    </row>
    <row r="226" spans="7:15" x14ac:dyDescent="0.25">
      <c r="G226" s="16" t="s">
        <v>1</v>
      </c>
      <c r="H226" s="6">
        <v>225</v>
      </c>
      <c r="I226" s="21">
        <v>1</v>
      </c>
      <c r="J226" s="24">
        <v>15</v>
      </c>
      <c r="K226" s="23">
        <v>10</v>
      </c>
      <c r="L226" s="24"/>
      <c r="M226" s="21" t="s">
        <v>32</v>
      </c>
      <c r="N226" s="24"/>
      <c r="O226" s="23" t="s">
        <v>32</v>
      </c>
    </row>
    <row r="227" spans="7:15" x14ac:dyDescent="0.25">
      <c r="G227" s="16" t="s">
        <v>1</v>
      </c>
      <c r="H227" s="6">
        <v>226</v>
      </c>
      <c r="I227" s="21">
        <v>0</v>
      </c>
      <c r="J227" s="24">
        <v>7</v>
      </c>
      <c r="K227" s="23">
        <v>18</v>
      </c>
      <c r="L227" s="24"/>
      <c r="M227" s="21"/>
      <c r="N227" s="24"/>
      <c r="O227" s="23" t="s">
        <v>32</v>
      </c>
    </row>
    <row r="228" spans="7:15" x14ac:dyDescent="0.25">
      <c r="G228" s="16" t="s">
        <v>1</v>
      </c>
      <c r="H228" s="6">
        <v>227</v>
      </c>
      <c r="I228" s="21">
        <v>2</v>
      </c>
      <c r="J228" s="24">
        <v>12</v>
      </c>
      <c r="K228" s="23">
        <v>14</v>
      </c>
      <c r="L228" s="24"/>
      <c r="M228" s="21"/>
      <c r="N228" s="24"/>
      <c r="O228" s="23" t="s">
        <v>32</v>
      </c>
    </row>
    <row r="229" spans="7:15" x14ac:dyDescent="0.25">
      <c r="G229" s="16" t="s">
        <v>1</v>
      </c>
      <c r="H229" s="6">
        <v>228</v>
      </c>
      <c r="I229" s="21">
        <v>0</v>
      </c>
      <c r="J229" s="24">
        <v>7</v>
      </c>
      <c r="K229" s="23">
        <v>19</v>
      </c>
      <c r="L229" s="24"/>
      <c r="M229" s="21"/>
      <c r="N229" s="24"/>
      <c r="O229" s="23" t="s">
        <v>32</v>
      </c>
    </row>
    <row r="230" spans="7:15" x14ac:dyDescent="0.25">
      <c r="G230" s="16" t="s">
        <v>1</v>
      </c>
      <c r="H230" s="6">
        <v>229</v>
      </c>
      <c r="I230" s="21">
        <v>7</v>
      </c>
      <c r="J230" s="24">
        <v>20</v>
      </c>
      <c r="K230" s="23">
        <v>6</v>
      </c>
      <c r="L230" s="24"/>
      <c r="M230" s="21"/>
      <c r="N230" s="24" t="s">
        <v>41</v>
      </c>
      <c r="O230" s="23" t="s">
        <v>32</v>
      </c>
    </row>
    <row r="231" spans="7:15" x14ac:dyDescent="0.25">
      <c r="G231" s="16" t="s">
        <v>1</v>
      </c>
      <c r="H231" s="6">
        <v>230</v>
      </c>
      <c r="I231" s="21">
        <v>0</v>
      </c>
      <c r="J231" s="24">
        <v>10</v>
      </c>
      <c r="K231" s="23">
        <v>14</v>
      </c>
      <c r="L231" s="24"/>
      <c r="M231" s="21"/>
      <c r="N231" s="24"/>
      <c r="O231" s="23" t="s">
        <v>33</v>
      </c>
    </row>
    <row r="232" spans="7:15" x14ac:dyDescent="0.25">
      <c r="G232" s="16" t="s">
        <v>1</v>
      </c>
      <c r="H232" s="6">
        <v>231</v>
      </c>
      <c r="I232" s="21">
        <v>0</v>
      </c>
      <c r="J232" s="24">
        <v>11</v>
      </c>
      <c r="K232" s="23">
        <v>15</v>
      </c>
      <c r="L232" s="24"/>
      <c r="M232" s="21"/>
      <c r="N232" s="24"/>
      <c r="O232" s="23" t="s">
        <v>32</v>
      </c>
    </row>
    <row r="233" spans="7:15" x14ac:dyDescent="0.25">
      <c r="G233" s="16" t="s">
        <v>1</v>
      </c>
      <c r="H233" s="6">
        <v>232</v>
      </c>
      <c r="I233" s="21">
        <v>0</v>
      </c>
      <c r="J233" s="24">
        <v>4</v>
      </c>
      <c r="K233" s="23">
        <v>21</v>
      </c>
      <c r="L233" s="24"/>
      <c r="M233" s="21"/>
      <c r="N233" s="24"/>
      <c r="O233" s="23" t="s">
        <v>33</v>
      </c>
    </row>
    <row r="234" spans="7:15" x14ac:dyDescent="0.25">
      <c r="G234" s="16" t="s">
        <v>1</v>
      </c>
      <c r="H234" s="6">
        <v>233</v>
      </c>
      <c r="I234" s="21">
        <v>1</v>
      </c>
      <c r="J234" s="24">
        <v>11</v>
      </c>
      <c r="K234" s="23">
        <v>15</v>
      </c>
      <c r="L234" s="24"/>
      <c r="M234" s="21"/>
      <c r="N234" s="24"/>
      <c r="O234" s="23" t="s">
        <v>33</v>
      </c>
    </row>
    <row r="235" spans="7:15" x14ac:dyDescent="0.25">
      <c r="G235" s="16" t="s">
        <v>1</v>
      </c>
      <c r="H235" s="6">
        <v>234</v>
      </c>
      <c r="I235" s="21">
        <v>0</v>
      </c>
      <c r="J235" s="24">
        <v>7</v>
      </c>
      <c r="K235" s="23">
        <v>19</v>
      </c>
      <c r="L235" s="24"/>
      <c r="M235" s="21"/>
      <c r="N235" s="24"/>
      <c r="O235" s="23" t="s">
        <v>33</v>
      </c>
    </row>
    <row r="236" spans="7:15" x14ac:dyDescent="0.25">
      <c r="G236" s="16" t="s">
        <v>1</v>
      </c>
      <c r="H236" s="6">
        <v>235</v>
      </c>
      <c r="I236" s="21">
        <v>0</v>
      </c>
      <c r="J236" s="24">
        <v>7</v>
      </c>
      <c r="K236" s="23">
        <v>19</v>
      </c>
      <c r="L236" s="24"/>
      <c r="M236" s="21"/>
      <c r="N236" s="24"/>
      <c r="O236" s="23" t="s">
        <v>32</v>
      </c>
    </row>
    <row r="237" spans="7:15" x14ac:dyDescent="0.25">
      <c r="G237" s="16" t="s">
        <v>1</v>
      </c>
      <c r="H237" s="6">
        <v>236</v>
      </c>
      <c r="I237" s="21">
        <v>3</v>
      </c>
      <c r="J237" s="24">
        <v>9</v>
      </c>
      <c r="K237" s="23">
        <v>16</v>
      </c>
      <c r="L237" s="24"/>
      <c r="M237" s="21"/>
      <c r="N237" s="24"/>
      <c r="O237" s="23" t="s">
        <v>33</v>
      </c>
    </row>
    <row r="238" spans="7:15" x14ac:dyDescent="0.25">
      <c r="G238" s="16" t="s">
        <v>1</v>
      </c>
      <c r="H238" s="6">
        <v>237</v>
      </c>
      <c r="I238" s="21">
        <v>1</v>
      </c>
      <c r="J238" s="24">
        <v>8</v>
      </c>
      <c r="K238" s="23">
        <v>18</v>
      </c>
      <c r="L238" s="24"/>
      <c r="M238" s="21"/>
      <c r="N238" s="24"/>
      <c r="O238" s="23" t="s">
        <v>33</v>
      </c>
    </row>
    <row r="239" spans="7:15" x14ac:dyDescent="0.25">
      <c r="G239" s="16" t="s">
        <v>1</v>
      </c>
      <c r="H239" s="6">
        <v>238</v>
      </c>
      <c r="I239" s="21">
        <v>0</v>
      </c>
      <c r="J239" s="24">
        <v>6</v>
      </c>
      <c r="K239" s="23">
        <v>19</v>
      </c>
      <c r="L239" s="24"/>
      <c r="M239" s="21"/>
      <c r="N239" s="24"/>
      <c r="O239" s="23" t="s">
        <v>33</v>
      </c>
    </row>
    <row r="240" spans="7:15" x14ac:dyDescent="0.25">
      <c r="G240" s="16" t="s">
        <v>1</v>
      </c>
      <c r="H240" s="6">
        <v>239</v>
      </c>
      <c r="I240" s="21">
        <v>6</v>
      </c>
      <c r="J240" s="24">
        <v>17</v>
      </c>
      <c r="K240" s="23">
        <v>10</v>
      </c>
      <c r="L240" s="24"/>
      <c r="M240" s="21" t="s">
        <v>32</v>
      </c>
      <c r="N240" s="24"/>
      <c r="O240" s="23" t="s">
        <v>32</v>
      </c>
    </row>
    <row r="241" spans="7:15" x14ac:dyDescent="0.25">
      <c r="G241" s="16" t="s">
        <v>1</v>
      </c>
      <c r="H241" s="6">
        <v>240</v>
      </c>
      <c r="I241" s="21">
        <v>0</v>
      </c>
      <c r="J241" s="24">
        <v>6</v>
      </c>
      <c r="K241" s="23">
        <v>20</v>
      </c>
      <c r="L241" s="24"/>
      <c r="M241" s="21"/>
      <c r="N241" s="24"/>
      <c r="O241" s="23" t="s">
        <v>32</v>
      </c>
    </row>
    <row r="242" spans="7:15" x14ac:dyDescent="0.25">
      <c r="G242" s="16" t="s">
        <v>1</v>
      </c>
      <c r="H242" s="6">
        <v>241</v>
      </c>
      <c r="I242" s="21">
        <v>2</v>
      </c>
      <c r="J242" s="24">
        <v>8</v>
      </c>
      <c r="K242" s="23">
        <v>17</v>
      </c>
      <c r="L242" s="24"/>
      <c r="M242" s="21"/>
      <c r="N242" s="24" t="s">
        <v>41</v>
      </c>
      <c r="O242" s="23" t="s">
        <v>32</v>
      </c>
    </row>
    <row r="243" spans="7:15" x14ac:dyDescent="0.25">
      <c r="G243" s="16" t="s">
        <v>1</v>
      </c>
      <c r="H243" s="6">
        <v>242</v>
      </c>
      <c r="I243" s="21">
        <v>2</v>
      </c>
      <c r="J243" s="24">
        <v>11</v>
      </c>
      <c r="K243" s="23">
        <v>15</v>
      </c>
      <c r="L243" s="24"/>
      <c r="M243" s="21" t="s">
        <v>32</v>
      </c>
      <c r="N243" s="24"/>
      <c r="O243" s="23" t="s">
        <v>33</v>
      </c>
    </row>
    <row r="244" spans="7:15" x14ac:dyDescent="0.25">
      <c r="G244" s="16" t="s">
        <v>1</v>
      </c>
      <c r="H244" s="6">
        <v>243</v>
      </c>
      <c r="I244" s="21">
        <v>5</v>
      </c>
      <c r="J244" s="24">
        <v>15</v>
      </c>
      <c r="K244" s="23">
        <v>10</v>
      </c>
      <c r="L244" s="24"/>
      <c r="M244" s="21"/>
      <c r="N244" s="24"/>
      <c r="O244" s="23" t="s">
        <v>32</v>
      </c>
    </row>
    <row r="245" spans="7:15" x14ac:dyDescent="0.25">
      <c r="G245" s="16" t="s">
        <v>1</v>
      </c>
      <c r="H245" s="6">
        <v>244</v>
      </c>
      <c r="I245" s="21">
        <v>0</v>
      </c>
      <c r="J245" s="24">
        <v>10</v>
      </c>
      <c r="K245" s="23">
        <v>14</v>
      </c>
      <c r="L245" s="24"/>
      <c r="M245" s="21"/>
      <c r="N245" s="24"/>
      <c r="O245" s="23" t="s">
        <v>33</v>
      </c>
    </row>
    <row r="246" spans="7:15" x14ac:dyDescent="0.25">
      <c r="G246" s="16" t="s">
        <v>1</v>
      </c>
      <c r="H246" s="6">
        <v>245</v>
      </c>
      <c r="I246" s="21">
        <v>2</v>
      </c>
      <c r="J246" s="24">
        <v>12</v>
      </c>
      <c r="K246" s="23">
        <v>14</v>
      </c>
      <c r="L246" s="24"/>
      <c r="M246" s="21"/>
      <c r="N246" s="24" t="s">
        <v>41</v>
      </c>
      <c r="O246" s="23" t="s">
        <v>32</v>
      </c>
    </row>
    <row r="247" spans="7:15" x14ac:dyDescent="0.25">
      <c r="G247" s="16" t="s">
        <v>1</v>
      </c>
      <c r="H247" s="6">
        <v>246</v>
      </c>
      <c r="I247" s="21">
        <v>1</v>
      </c>
      <c r="J247" s="24">
        <v>13</v>
      </c>
      <c r="K247" s="23">
        <v>12</v>
      </c>
      <c r="L247" s="24"/>
      <c r="M247" s="21"/>
      <c r="N247" s="24" t="s">
        <v>41</v>
      </c>
      <c r="O247" s="23" t="s">
        <v>32</v>
      </c>
    </row>
    <row r="248" spans="7:15" x14ac:dyDescent="0.25">
      <c r="G248" s="16" t="s">
        <v>1</v>
      </c>
      <c r="H248" s="6">
        <v>247</v>
      </c>
      <c r="I248" s="21">
        <v>4</v>
      </c>
      <c r="J248" s="24">
        <v>15</v>
      </c>
      <c r="K248" s="23">
        <v>10</v>
      </c>
      <c r="L248" s="24"/>
      <c r="M248" s="21"/>
      <c r="N248" s="24"/>
      <c r="O248" s="23" t="s">
        <v>32</v>
      </c>
    </row>
    <row r="249" spans="7:15" x14ac:dyDescent="0.25">
      <c r="G249" s="16" t="s">
        <v>1</v>
      </c>
      <c r="H249" s="6">
        <v>248</v>
      </c>
      <c r="I249" s="21">
        <v>1</v>
      </c>
      <c r="J249" s="24">
        <v>8</v>
      </c>
      <c r="K249" s="23">
        <v>17</v>
      </c>
      <c r="L249" s="24"/>
      <c r="M249" s="21"/>
      <c r="N249" s="24"/>
      <c r="O249" s="23" t="s">
        <v>33</v>
      </c>
    </row>
    <row r="250" spans="7:15" x14ac:dyDescent="0.25">
      <c r="G250" s="16" t="s">
        <v>1</v>
      </c>
      <c r="H250" s="6">
        <v>249</v>
      </c>
      <c r="I250" s="21">
        <v>1</v>
      </c>
      <c r="J250" s="24">
        <v>5</v>
      </c>
      <c r="K250" s="23">
        <v>20</v>
      </c>
      <c r="L250" s="24"/>
      <c r="M250" s="21"/>
      <c r="N250" s="24" t="s">
        <v>41</v>
      </c>
      <c r="O250" s="23" t="s">
        <v>32</v>
      </c>
    </row>
    <row r="251" spans="7:15" x14ac:dyDescent="0.25">
      <c r="G251" s="16" t="s">
        <v>1</v>
      </c>
      <c r="H251" s="6">
        <v>250</v>
      </c>
      <c r="I251" s="21">
        <v>0</v>
      </c>
      <c r="J251" s="24">
        <v>9</v>
      </c>
      <c r="K251" s="23">
        <v>16</v>
      </c>
      <c r="L251" s="24"/>
      <c r="M251" s="21"/>
      <c r="N251" s="24"/>
      <c r="O251" s="23" t="s">
        <v>32</v>
      </c>
    </row>
    <row r="252" spans="7:15" x14ac:dyDescent="0.25">
      <c r="G252" s="16" t="s">
        <v>1</v>
      </c>
      <c r="H252" s="6">
        <v>251</v>
      </c>
      <c r="I252" s="21">
        <v>0</v>
      </c>
      <c r="J252" s="24">
        <v>9</v>
      </c>
      <c r="K252" s="23">
        <v>16</v>
      </c>
      <c r="L252" s="24"/>
      <c r="M252" s="21"/>
      <c r="N252" s="24"/>
      <c r="O252" s="23" t="s">
        <v>32</v>
      </c>
    </row>
    <row r="253" spans="7:15" x14ac:dyDescent="0.25">
      <c r="G253" s="16" t="s">
        <v>1</v>
      </c>
      <c r="H253" s="6">
        <v>252</v>
      </c>
      <c r="I253" s="21">
        <v>0</v>
      </c>
      <c r="J253" s="24">
        <v>4</v>
      </c>
      <c r="K253" s="23">
        <v>21</v>
      </c>
      <c r="L253" s="24"/>
      <c r="M253" s="21"/>
      <c r="N253" s="24"/>
      <c r="O253" s="23" t="s">
        <v>32</v>
      </c>
    </row>
    <row r="254" spans="7:15" x14ac:dyDescent="0.25">
      <c r="G254" s="16" t="s">
        <v>1</v>
      </c>
      <c r="H254" s="6">
        <v>253</v>
      </c>
      <c r="I254" s="21">
        <v>1</v>
      </c>
      <c r="J254" s="24">
        <v>8</v>
      </c>
      <c r="K254" s="23">
        <v>17</v>
      </c>
      <c r="L254" s="24"/>
      <c r="M254" s="21"/>
      <c r="N254" s="24"/>
      <c r="O254" s="23" t="s">
        <v>32</v>
      </c>
    </row>
    <row r="255" spans="7:15" x14ac:dyDescent="0.25">
      <c r="G255" s="16" t="s">
        <v>1</v>
      </c>
      <c r="H255" s="6">
        <v>254</v>
      </c>
      <c r="I255" s="21">
        <v>1</v>
      </c>
      <c r="J255" s="24">
        <v>8</v>
      </c>
      <c r="K255" s="23">
        <v>17</v>
      </c>
      <c r="L255" s="24"/>
      <c r="M255" s="21"/>
      <c r="N255" s="24"/>
      <c r="O255" s="23" t="s">
        <v>32</v>
      </c>
    </row>
    <row r="256" spans="7:15" x14ac:dyDescent="0.25">
      <c r="G256" s="16" t="s">
        <v>1</v>
      </c>
      <c r="H256" s="6">
        <v>255</v>
      </c>
      <c r="I256" s="21">
        <v>0</v>
      </c>
      <c r="J256" s="24">
        <v>5</v>
      </c>
      <c r="K256" s="23">
        <v>20</v>
      </c>
      <c r="L256" s="24"/>
      <c r="M256" s="21"/>
      <c r="N256" s="24"/>
      <c r="O256" s="23" t="s">
        <v>33</v>
      </c>
    </row>
    <row r="257" spans="7:15" x14ac:dyDescent="0.25">
      <c r="G257" s="16" t="s">
        <v>1</v>
      </c>
      <c r="H257" s="6">
        <v>256</v>
      </c>
      <c r="I257" s="21">
        <v>0</v>
      </c>
      <c r="J257" s="24">
        <v>3</v>
      </c>
      <c r="K257" s="23">
        <v>22</v>
      </c>
      <c r="L257" s="24"/>
      <c r="M257" s="21"/>
      <c r="N257" s="24"/>
      <c r="O257" s="23" t="s">
        <v>32</v>
      </c>
    </row>
    <row r="258" spans="7:15" x14ac:dyDescent="0.25">
      <c r="G258" s="16" t="s">
        <v>1</v>
      </c>
      <c r="H258" s="6">
        <v>257</v>
      </c>
      <c r="I258" s="21">
        <v>0</v>
      </c>
      <c r="J258" s="24">
        <v>12</v>
      </c>
      <c r="K258" s="23">
        <v>13</v>
      </c>
      <c r="L258" s="24"/>
      <c r="M258" s="21"/>
      <c r="N258" s="24"/>
      <c r="O258" s="23" t="s">
        <v>32</v>
      </c>
    </row>
    <row r="259" spans="7:15" x14ac:dyDescent="0.25">
      <c r="G259" s="16" t="s">
        <v>1</v>
      </c>
      <c r="H259" s="6">
        <v>258</v>
      </c>
      <c r="I259" s="21">
        <v>0</v>
      </c>
      <c r="J259" s="24">
        <v>6</v>
      </c>
      <c r="K259" s="23">
        <v>19</v>
      </c>
      <c r="L259" s="24"/>
      <c r="M259" s="21"/>
      <c r="N259" s="24"/>
      <c r="O259" s="23" t="s">
        <v>33</v>
      </c>
    </row>
    <row r="260" spans="7:15" x14ac:dyDescent="0.25">
      <c r="G260" s="16" t="s">
        <v>1</v>
      </c>
      <c r="H260" s="6">
        <v>259</v>
      </c>
      <c r="I260" s="21">
        <v>7</v>
      </c>
      <c r="J260" s="24">
        <v>20</v>
      </c>
      <c r="K260" s="23">
        <v>6</v>
      </c>
      <c r="L260" s="24"/>
      <c r="M260" s="21" t="s">
        <v>32</v>
      </c>
      <c r="N260" s="24"/>
      <c r="O260" s="23" t="s">
        <v>32</v>
      </c>
    </row>
    <row r="261" spans="7:15" x14ac:dyDescent="0.25">
      <c r="G261" s="16" t="s">
        <v>1</v>
      </c>
      <c r="H261" s="6">
        <v>260</v>
      </c>
      <c r="I261" s="21">
        <v>1</v>
      </c>
      <c r="J261" s="24">
        <v>11</v>
      </c>
      <c r="K261" s="23">
        <v>14</v>
      </c>
      <c r="L261" s="24"/>
      <c r="M261" s="21"/>
      <c r="N261" s="24" t="s">
        <v>41</v>
      </c>
      <c r="O261" s="23" t="s">
        <v>32</v>
      </c>
    </row>
    <row r="262" spans="7:15" x14ac:dyDescent="0.25">
      <c r="G262" s="16" t="s">
        <v>1</v>
      </c>
      <c r="H262" s="6">
        <v>261</v>
      </c>
      <c r="I262" s="21">
        <v>10</v>
      </c>
      <c r="J262" s="24">
        <v>16</v>
      </c>
      <c r="K262" s="23">
        <v>9</v>
      </c>
      <c r="L262" s="24"/>
      <c r="M262" s="21"/>
      <c r="N262" s="24"/>
      <c r="O262" s="23" t="s">
        <v>32</v>
      </c>
    </row>
    <row r="263" spans="7:15" x14ac:dyDescent="0.25">
      <c r="G263" s="16" t="s">
        <v>1</v>
      </c>
      <c r="H263" s="6">
        <v>262</v>
      </c>
      <c r="I263" s="21">
        <v>8</v>
      </c>
      <c r="J263" s="24">
        <v>20</v>
      </c>
      <c r="K263" s="23">
        <v>6</v>
      </c>
      <c r="L263" s="24" t="s">
        <v>41</v>
      </c>
      <c r="M263" s="21" t="s">
        <v>32</v>
      </c>
      <c r="N263" s="24"/>
      <c r="O263" s="23" t="s">
        <v>32</v>
      </c>
    </row>
    <row r="264" spans="7:15" x14ac:dyDescent="0.25">
      <c r="G264" s="16" t="s">
        <v>1</v>
      </c>
      <c r="H264" s="6">
        <v>263</v>
      </c>
      <c r="I264" s="21">
        <v>4</v>
      </c>
      <c r="J264" s="24">
        <v>14</v>
      </c>
      <c r="K264" s="23">
        <v>11</v>
      </c>
      <c r="L264" s="24"/>
      <c r="M264" s="21"/>
      <c r="N264" s="24"/>
      <c r="O264" s="23" t="s">
        <v>33</v>
      </c>
    </row>
    <row r="265" spans="7:15" x14ac:dyDescent="0.25">
      <c r="G265" s="16" t="s">
        <v>1</v>
      </c>
      <c r="H265" s="6">
        <v>264</v>
      </c>
      <c r="I265" s="21">
        <v>9</v>
      </c>
      <c r="J265" s="24">
        <v>17</v>
      </c>
      <c r="K265" s="23">
        <v>8</v>
      </c>
      <c r="L265" s="24"/>
      <c r="M265" s="21"/>
      <c r="N265" s="24"/>
      <c r="O265" s="23" t="s">
        <v>32</v>
      </c>
    </row>
    <row r="266" spans="7:15" x14ac:dyDescent="0.25">
      <c r="G266" s="16" t="s">
        <v>1</v>
      </c>
      <c r="H266" s="6">
        <v>265</v>
      </c>
      <c r="I266" s="21">
        <v>5</v>
      </c>
      <c r="J266" s="24">
        <v>7</v>
      </c>
      <c r="K266" s="23">
        <v>18</v>
      </c>
      <c r="L266" s="24"/>
      <c r="M266" s="21"/>
      <c r="N266" s="24"/>
      <c r="O266" s="23" t="s">
        <v>33</v>
      </c>
    </row>
    <row r="267" spans="7:15" x14ac:dyDescent="0.25">
      <c r="G267" s="16" t="s">
        <v>1</v>
      </c>
      <c r="H267" s="6">
        <v>266</v>
      </c>
      <c r="I267" s="21">
        <v>0</v>
      </c>
      <c r="J267" s="24">
        <v>6</v>
      </c>
      <c r="K267" s="23">
        <v>19</v>
      </c>
      <c r="L267" s="24"/>
      <c r="M267" s="21"/>
      <c r="N267" s="24"/>
      <c r="O267" s="23" t="s">
        <v>33</v>
      </c>
    </row>
    <row r="268" spans="7:15" x14ac:dyDescent="0.25">
      <c r="G268" s="16" t="s">
        <v>1</v>
      </c>
      <c r="H268" s="6">
        <v>267</v>
      </c>
      <c r="I268" s="21">
        <v>1</v>
      </c>
      <c r="J268" s="24">
        <v>8</v>
      </c>
      <c r="K268" s="23">
        <v>17</v>
      </c>
      <c r="L268" s="24"/>
      <c r="M268" s="21"/>
      <c r="N268" s="24"/>
      <c r="O268" s="23" t="s">
        <v>33</v>
      </c>
    </row>
    <row r="269" spans="7:15" x14ac:dyDescent="0.25">
      <c r="G269" s="16" t="s">
        <v>1</v>
      </c>
      <c r="H269" s="6">
        <v>268</v>
      </c>
      <c r="I269" s="21">
        <v>4</v>
      </c>
      <c r="J269" s="24">
        <v>16</v>
      </c>
      <c r="K269" s="23">
        <v>10</v>
      </c>
      <c r="L269" s="24" t="s">
        <v>41</v>
      </c>
      <c r="M269" s="21" t="s">
        <v>32</v>
      </c>
      <c r="N269" s="24"/>
      <c r="O269" s="23" t="s">
        <v>32</v>
      </c>
    </row>
    <row r="270" spans="7:15" x14ac:dyDescent="0.25">
      <c r="G270" s="16" t="s">
        <v>1</v>
      </c>
      <c r="H270" s="6">
        <v>269</v>
      </c>
      <c r="I270" s="21">
        <v>0</v>
      </c>
      <c r="J270" s="24">
        <v>8</v>
      </c>
      <c r="K270" s="23">
        <v>17</v>
      </c>
      <c r="L270" s="24"/>
      <c r="M270" s="21"/>
      <c r="N270" s="24"/>
      <c r="O270" s="23" t="s">
        <v>32</v>
      </c>
    </row>
    <row r="271" spans="7:15" x14ac:dyDescent="0.25">
      <c r="G271" s="16" t="s">
        <v>1</v>
      </c>
      <c r="H271" s="6">
        <v>270</v>
      </c>
      <c r="I271" s="21">
        <v>5</v>
      </c>
      <c r="J271" s="24">
        <v>15</v>
      </c>
      <c r="K271" s="23">
        <v>10</v>
      </c>
      <c r="L271" s="24"/>
      <c r="M271" s="21"/>
      <c r="N271" s="24"/>
      <c r="O271" s="23" t="s">
        <v>32</v>
      </c>
    </row>
    <row r="272" spans="7:15" x14ac:dyDescent="0.25">
      <c r="G272" s="16" t="s">
        <v>1</v>
      </c>
      <c r="H272" s="6">
        <v>271</v>
      </c>
      <c r="I272" s="21">
        <v>7</v>
      </c>
      <c r="J272" s="24">
        <v>16</v>
      </c>
      <c r="K272" s="23">
        <v>9</v>
      </c>
      <c r="L272" s="24"/>
      <c r="M272" s="21"/>
      <c r="N272" s="24" t="s">
        <v>41</v>
      </c>
      <c r="O272" s="23" t="s">
        <v>32</v>
      </c>
    </row>
    <row r="273" spans="7:15" x14ac:dyDescent="0.25">
      <c r="G273" s="16" t="s">
        <v>1</v>
      </c>
      <c r="H273" s="6">
        <v>272</v>
      </c>
      <c r="I273" s="21">
        <v>1</v>
      </c>
      <c r="J273" s="24">
        <v>15</v>
      </c>
      <c r="K273" s="23">
        <v>10</v>
      </c>
      <c r="L273" s="24"/>
      <c r="M273" s="21"/>
      <c r="N273" s="24"/>
      <c r="O273" s="23" t="s">
        <v>32</v>
      </c>
    </row>
    <row r="274" spans="7:15" x14ac:dyDescent="0.25">
      <c r="G274" s="16" t="s">
        <v>1</v>
      </c>
      <c r="H274" s="6">
        <v>273</v>
      </c>
      <c r="I274" s="21">
        <v>0</v>
      </c>
      <c r="J274" s="24">
        <v>2</v>
      </c>
      <c r="K274" s="23">
        <v>23</v>
      </c>
      <c r="L274" s="24"/>
      <c r="M274" s="21"/>
      <c r="N274" s="24"/>
      <c r="O274" s="23" t="s">
        <v>33</v>
      </c>
    </row>
    <row r="275" spans="7:15" x14ac:dyDescent="0.25">
      <c r="G275" s="16" t="s">
        <v>1</v>
      </c>
      <c r="H275" s="6">
        <v>274</v>
      </c>
      <c r="I275" s="21">
        <v>1</v>
      </c>
      <c r="J275" s="24">
        <v>7</v>
      </c>
      <c r="K275" s="23">
        <v>18</v>
      </c>
      <c r="L275" s="24"/>
      <c r="M275" s="21"/>
      <c r="N275" s="24"/>
      <c r="O275" s="23" t="s">
        <v>33</v>
      </c>
    </row>
    <row r="276" spans="7:15" x14ac:dyDescent="0.25">
      <c r="G276" s="16" t="s">
        <v>1</v>
      </c>
      <c r="H276" s="6">
        <v>275</v>
      </c>
      <c r="I276" s="21">
        <v>0</v>
      </c>
      <c r="J276" s="24">
        <v>5</v>
      </c>
      <c r="K276" s="23">
        <v>20</v>
      </c>
      <c r="L276" s="24"/>
      <c r="M276" s="21"/>
      <c r="N276" s="24"/>
      <c r="O276" s="23" t="s">
        <v>32</v>
      </c>
    </row>
    <row r="277" spans="7:15" x14ac:dyDescent="0.25">
      <c r="G277" s="16" t="s">
        <v>1</v>
      </c>
      <c r="H277" s="6">
        <v>276</v>
      </c>
      <c r="I277" s="21">
        <v>0</v>
      </c>
      <c r="J277" s="24">
        <v>5</v>
      </c>
      <c r="K277" s="23">
        <v>20</v>
      </c>
      <c r="L277" s="24"/>
      <c r="M277" s="21"/>
      <c r="N277" s="24"/>
      <c r="O277" s="23" t="s">
        <v>33</v>
      </c>
    </row>
    <row r="278" spans="7:15" x14ac:dyDescent="0.25">
      <c r="G278" s="16" t="s">
        <v>1</v>
      </c>
      <c r="H278" s="6">
        <v>277</v>
      </c>
      <c r="I278" s="21">
        <v>5</v>
      </c>
      <c r="J278" s="24">
        <v>12</v>
      </c>
      <c r="K278" s="23">
        <v>13</v>
      </c>
      <c r="L278" s="24"/>
      <c r="M278" s="21"/>
      <c r="N278" s="24"/>
      <c r="O278" s="23" t="s">
        <v>32</v>
      </c>
    </row>
    <row r="279" spans="7:15" x14ac:dyDescent="0.25">
      <c r="G279" s="16" t="s">
        <v>1</v>
      </c>
      <c r="H279" s="6">
        <v>278</v>
      </c>
      <c r="I279" s="21">
        <v>4</v>
      </c>
      <c r="J279" s="24">
        <v>20</v>
      </c>
      <c r="K279" s="23">
        <v>7</v>
      </c>
      <c r="L279" s="24" t="s">
        <v>41</v>
      </c>
      <c r="M279" s="21" t="s">
        <v>32</v>
      </c>
      <c r="N279" s="24"/>
      <c r="O279" s="23" t="s">
        <v>32</v>
      </c>
    </row>
    <row r="280" spans="7:15" x14ac:dyDescent="0.25">
      <c r="G280" s="16" t="s">
        <v>1</v>
      </c>
      <c r="H280" s="6">
        <v>279</v>
      </c>
      <c r="I280" s="21">
        <v>0</v>
      </c>
      <c r="J280" s="24">
        <v>3</v>
      </c>
      <c r="K280" s="23">
        <v>22</v>
      </c>
      <c r="L280" s="24"/>
      <c r="M280" s="21"/>
      <c r="N280" s="24"/>
      <c r="O280" s="23" t="s">
        <v>33</v>
      </c>
    </row>
    <row r="281" spans="7:15" x14ac:dyDescent="0.25">
      <c r="G281" s="16" t="s">
        <v>1</v>
      </c>
      <c r="H281" s="6">
        <v>280</v>
      </c>
      <c r="I281" s="21">
        <v>2</v>
      </c>
      <c r="J281" s="24">
        <v>12</v>
      </c>
      <c r="K281" s="23">
        <v>15</v>
      </c>
      <c r="L281" s="24" t="s">
        <v>41</v>
      </c>
      <c r="M281" s="21" t="s">
        <v>32</v>
      </c>
      <c r="N281" s="24"/>
      <c r="O281" s="23" t="s">
        <v>33</v>
      </c>
    </row>
    <row r="282" spans="7:15" x14ac:dyDescent="0.25">
      <c r="G282" s="16" t="s">
        <v>1</v>
      </c>
      <c r="H282" s="6">
        <v>281</v>
      </c>
      <c r="I282" s="21">
        <v>1</v>
      </c>
      <c r="J282" s="24">
        <v>10</v>
      </c>
      <c r="K282" s="23">
        <v>14</v>
      </c>
      <c r="L282" s="24"/>
      <c r="M282" s="21"/>
      <c r="N282" s="24"/>
      <c r="O282" s="23" t="s">
        <v>33</v>
      </c>
    </row>
    <row r="283" spans="7:15" x14ac:dyDescent="0.25">
      <c r="G283" s="16" t="s">
        <v>1</v>
      </c>
      <c r="H283" s="6">
        <v>282</v>
      </c>
      <c r="I283" s="21">
        <v>1</v>
      </c>
      <c r="J283" s="24">
        <v>14</v>
      </c>
      <c r="K283" s="23">
        <v>10</v>
      </c>
      <c r="L283" s="24"/>
      <c r="M283" s="21"/>
      <c r="N283" s="24"/>
      <c r="O283" s="23" t="s">
        <v>33</v>
      </c>
    </row>
    <row r="284" spans="7:15" x14ac:dyDescent="0.25">
      <c r="G284" s="16" t="s">
        <v>1</v>
      </c>
      <c r="H284" s="6">
        <v>283</v>
      </c>
      <c r="I284" s="21">
        <v>0</v>
      </c>
      <c r="J284" s="24">
        <v>7</v>
      </c>
      <c r="K284" s="23">
        <v>18</v>
      </c>
      <c r="L284" s="24"/>
      <c r="M284" s="21"/>
      <c r="N284" s="24"/>
      <c r="O284" s="23" t="s">
        <v>32</v>
      </c>
    </row>
    <row r="285" spans="7:15" x14ac:dyDescent="0.25">
      <c r="G285" s="16" t="s">
        <v>1</v>
      </c>
      <c r="H285" s="6">
        <v>284</v>
      </c>
      <c r="I285" s="21">
        <v>7</v>
      </c>
      <c r="J285" s="24">
        <v>18</v>
      </c>
      <c r="K285" s="23">
        <v>8</v>
      </c>
      <c r="L285" s="24"/>
      <c r="M285" s="21" t="s">
        <v>32</v>
      </c>
      <c r="N285" s="24"/>
      <c r="O285" s="23" t="s">
        <v>33</v>
      </c>
    </row>
    <row r="286" spans="7:15" x14ac:dyDescent="0.25">
      <c r="G286" s="16" t="s">
        <v>1</v>
      </c>
      <c r="H286" s="6">
        <v>285</v>
      </c>
      <c r="I286" s="21">
        <v>5</v>
      </c>
      <c r="J286" s="24">
        <v>14</v>
      </c>
      <c r="K286" s="23">
        <v>11</v>
      </c>
      <c r="L286" s="24"/>
      <c r="M286" s="21"/>
      <c r="N286" s="24"/>
      <c r="O286" s="23" t="s">
        <v>33</v>
      </c>
    </row>
    <row r="287" spans="7:15" x14ac:dyDescent="0.25">
      <c r="G287" s="16" t="s">
        <v>1</v>
      </c>
      <c r="H287" s="6">
        <v>286</v>
      </c>
      <c r="I287" s="21">
        <v>2</v>
      </c>
      <c r="J287" s="24">
        <v>12</v>
      </c>
      <c r="K287" s="23">
        <v>13</v>
      </c>
      <c r="L287" s="24"/>
      <c r="M287" s="21"/>
      <c r="N287" s="24"/>
      <c r="O287" s="23" t="s">
        <v>33</v>
      </c>
    </row>
    <row r="288" spans="7:15" x14ac:dyDescent="0.25">
      <c r="G288" s="16" t="s">
        <v>1</v>
      </c>
      <c r="H288" s="6">
        <v>287</v>
      </c>
      <c r="I288" s="21">
        <v>0</v>
      </c>
      <c r="J288" s="24">
        <v>6</v>
      </c>
      <c r="K288" s="23">
        <v>19</v>
      </c>
      <c r="L288" s="24"/>
      <c r="M288" s="21"/>
      <c r="N288" s="24"/>
      <c r="O288" s="23" t="s">
        <v>33</v>
      </c>
    </row>
    <row r="289" spans="7:15" x14ac:dyDescent="0.25">
      <c r="G289" s="16" t="s">
        <v>1</v>
      </c>
      <c r="H289" s="6">
        <v>288</v>
      </c>
      <c r="I289" s="21">
        <v>4</v>
      </c>
      <c r="J289" s="24">
        <v>11</v>
      </c>
      <c r="K289" s="23">
        <v>14</v>
      </c>
      <c r="L289" s="24"/>
      <c r="M289" s="21"/>
      <c r="N289" s="24"/>
      <c r="O289" s="23" t="s">
        <v>33</v>
      </c>
    </row>
    <row r="290" spans="7:15" x14ac:dyDescent="0.25">
      <c r="G290" s="16" t="s">
        <v>1</v>
      </c>
      <c r="H290" s="6">
        <v>289</v>
      </c>
      <c r="I290" s="21">
        <v>1</v>
      </c>
      <c r="J290" s="24">
        <v>4</v>
      </c>
      <c r="K290" s="23">
        <v>21</v>
      </c>
      <c r="L290" s="24"/>
      <c r="M290" s="21"/>
      <c r="N290" s="24"/>
      <c r="O290" s="23" t="s">
        <v>33</v>
      </c>
    </row>
    <row r="291" spans="7:15" x14ac:dyDescent="0.25">
      <c r="G291" s="16" t="s">
        <v>1</v>
      </c>
      <c r="H291" s="6">
        <v>290</v>
      </c>
      <c r="I291" s="21">
        <v>0</v>
      </c>
      <c r="J291" s="24">
        <v>3</v>
      </c>
      <c r="K291" s="23">
        <v>22</v>
      </c>
      <c r="L291" s="24"/>
      <c r="M291" s="21"/>
      <c r="N291" s="24"/>
      <c r="O291" s="23" t="s">
        <v>33</v>
      </c>
    </row>
    <row r="292" spans="7:15" x14ac:dyDescent="0.25">
      <c r="G292" s="16" t="s">
        <v>1</v>
      </c>
      <c r="H292" s="6">
        <v>291</v>
      </c>
      <c r="I292" s="21">
        <v>0</v>
      </c>
      <c r="J292" s="24">
        <v>3</v>
      </c>
      <c r="K292" s="23">
        <v>22</v>
      </c>
      <c r="L292" s="24"/>
      <c r="M292" s="21"/>
      <c r="N292" s="24"/>
      <c r="O292" s="23" t="s">
        <v>33</v>
      </c>
    </row>
    <row r="293" spans="7:15" x14ac:dyDescent="0.25">
      <c r="G293" s="16" t="s">
        <v>1</v>
      </c>
      <c r="H293" s="6">
        <v>292</v>
      </c>
      <c r="I293" s="21">
        <v>0</v>
      </c>
      <c r="J293" s="24">
        <v>8</v>
      </c>
      <c r="K293" s="23">
        <v>17</v>
      </c>
      <c r="L293" s="24"/>
      <c r="M293" s="21"/>
      <c r="N293" s="24"/>
      <c r="O293" s="23" t="s">
        <v>32</v>
      </c>
    </row>
    <row r="294" spans="7:15" x14ac:dyDescent="0.25">
      <c r="G294" s="16" t="s">
        <v>1</v>
      </c>
      <c r="H294" s="6">
        <v>293</v>
      </c>
      <c r="I294" s="21">
        <v>0</v>
      </c>
      <c r="J294" s="24">
        <v>7</v>
      </c>
      <c r="K294" s="23">
        <v>18</v>
      </c>
      <c r="L294" s="24"/>
      <c r="M294" s="21"/>
      <c r="N294" s="24"/>
      <c r="O294" s="23" t="s">
        <v>33</v>
      </c>
    </row>
    <row r="295" spans="7:15" x14ac:dyDescent="0.25">
      <c r="G295" s="16" t="s">
        <v>1</v>
      </c>
      <c r="H295" s="6">
        <v>294</v>
      </c>
      <c r="I295" s="21">
        <v>11</v>
      </c>
      <c r="J295" s="24">
        <v>26</v>
      </c>
      <c r="K295" s="23">
        <v>0</v>
      </c>
      <c r="L295" s="24"/>
      <c r="M295" s="21" t="s">
        <v>32</v>
      </c>
      <c r="N295" s="24"/>
      <c r="O295" s="23" t="s">
        <v>32</v>
      </c>
    </row>
    <row r="296" spans="7:15" x14ac:dyDescent="0.25">
      <c r="G296" s="16" t="s">
        <v>1</v>
      </c>
      <c r="H296" s="6">
        <v>295</v>
      </c>
      <c r="I296" s="21">
        <v>3</v>
      </c>
      <c r="J296" s="24">
        <v>18</v>
      </c>
      <c r="K296" s="23">
        <v>7</v>
      </c>
      <c r="L296" s="24"/>
      <c r="M296" s="21"/>
      <c r="N296" s="24"/>
      <c r="O296" s="23" t="s">
        <v>33</v>
      </c>
    </row>
    <row r="297" spans="7:15" x14ac:dyDescent="0.25">
      <c r="G297" s="16" t="s">
        <v>1</v>
      </c>
      <c r="H297" s="6">
        <v>296</v>
      </c>
      <c r="I297" s="21">
        <v>5</v>
      </c>
      <c r="J297" s="24">
        <v>23</v>
      </c>
      <c r="K297" s="23">
        <v>2</v>
      </c>
      <c r="L297" s="24"/>
      <c r="M297" s="21"/>
      <c r="N297" s="24"/>
      <c r="O297" s="23" t="s">
        <v>33</v>
      </c>
    </row>
    <row r="298" spans="7:15" x14ac:dyDescent="0.25">
      <c r="G298" s="16" t="s">
        <v>1</v>
      </c>
      <c r="H298" s="6">
        <v>297</v>
      </c>
      <c r="I298" s="21">
        <v>1</v>
      </c>
      <c r="J298" s="24">
        <v>10</v>
      </c>
      <c r="K298" s="23">
        <v>15</v>
      </c>
      <c r="L298" s="24"/>
      <c r="M298" s="21"/>
      <c r="N298" s="24"/>
      <c r="O298" s="23" t="s">
        <v>33</v>
      </c>
    </row>
    <row r="299" spans="7:15" x14ac:dyDescent="0.25">
      <c r="G299" s="16" t="s">
        <v>1</v>
      </c>
      <c r="H299" s="6">
        <v>298</v>
      </c>
      <c r="I299" s="21">
        <v>10</v>
      </c>
      <c r="J299" s="24">
        <v>23</v>
      </c>
      <c r="K299" s="23">
        <v>3</v>
      </c>
      <c r="L299" s="24"/>
      <c r="M299" s="21"/>
      <c r="N299" s="24"/>
      <c r="O299" s="23" t="s">
        <v>33</v>
      </c>
    </row>
    <row r="300" spans="7:15" x14ac:dyDescent="0.25">
      <c r="G300" s="16" t="s">
        <v>1</v>
      </c>
      <c r="H300" s="6">
        <v>299</v>
      </c>
      <c r="I300" s="21">
        <v>10</v>
      </c>
      <c r="J300" s="24">
        <v>16</v>
      </c>
      <c r="K300" s="23">
        <v>9</v>
      </c>
      <c r="L300" s="24"/>
      <c r="M300" s="21"/>
      <c r="N300" s="24"/>
      <c r="O300" s="23" t="s">
        <v>33</v>
      </c>
    </row>
    <row r="301" spans="7:15" x14ac:dyDescent="0.25">
      <c r="G301" s="16" t="s">
        <v>1</v>
      </c>
      <c r="H301" s="6">
        <v>300</v>
      </c>
      <c r="I301" s="21">
        <v>2</v>
      </c>
      <c r="J301" s="24">
        <v>9</v>
      </c>
      <c r="K301" s="23">
        <v>16</v>
      </c>
      <c r="L301" s="24"/>
      <c r="M301" s="21"/>
      <c r="N301" s="24"/>
      <c r="O301" s="23" t="s">
        <v>33</v>
      </c>
    </row>
    <row r="302" spans="7:15" x14ac:dyDescent="0.25">
      <c r="G302" s="16" t="s">
        <v>1</v>
      </c>
      <c r="H302" s="6">
        <v>301</v>
      </c>
      <c r="I302" s="21">
        <v>1</v>
      </c>
      <c r="J302" s="24">
        <v>6</v>
      </c>
      <c r="K302" s="23">
        <v>19</v>
      </c>
      <c r="L302" s="24"/>
      <c r="M302" s="21"/>
      <c r="N302" s="24"/>
      <c r="O302" s="23" t="s">
        <v>33</v>
      </c>
    </row>
    <row r="303" spans="7:15" x14ac:dyDescent="0.25">
      <c r="G303" s="16" t="s">
        <v>1</v>
      </c>
      <c r="H303" s="6">
        <v>302</v>
      </c>
      <c r="I303" s="21">
        <v>9</v>
      </c>
      <c r="J303" s="24">
        <v>21</v>
      </c>
      <c r="K303" s="23">
        <v>4</v>
      </c>
      <c r="L303" s="24"/>
      <c r="M303" s="21"/>
      <c r="N303" s="24"/>
      <c r="O303" s="23" t="s">
        <v>32</v>
      </c>
    </row>
    <row r="304" spans="7:15" x14ac:dyDescent="0.25">
      <c r="G304" s="16" t="s">
        <v>1</v>
      </c>
      <c r="H304" s="6">
        <v>303</v>
      </c>
      <c r="I304" s="21">
        <v>3</v>
      </c>
      <c r="J304" s="24">
        <v>18</v>
      </c>
      <c r="K304" s="23">
        <v>7</v>
      </c>
      <c r="L304" s="24"/>
      <c r="M304" s="21"/>
      <c r="N304" s="24"/>
      <c r="O304" s="23" t="s">
        <v>33</v>
      </c>
    </row>
    <row r="305" spans="7:15" x14ac:dyDescent="0.25">
      <c r="G305" s="16" t="s">
        <v>1</v>
      </c>
      <c r="H305" s="6">
        <v>304</v>
      </c>
      <c r="I305" s="21">
        <v>2</v>
      </c>
      <c r="J305" s="24">
        <v>10</v>
      </c>
      <c r="K305" s="23">
        <v>15</v>
      </c>
      <c r="L305" s="24"/>
      <c r="M305" s="21"/>
      <c r="N305" s="24"/>
      <c r="O305" s="23" t="s">
        <v>33</v>
      </c>
    </row>
    <row r="306" spans="7:15" x14ac:dyDescent="0.25">
      <c r="G306" s="16" t="s">
        <v>1</v>
      </c>
      <c r="H306" s="6">
        <v>305</v>
      </c>
      <c r="I306" s="21">
        <v>1</v>
      </c>
      <c r="J306" s="24">
        <v>7</v>
      </c>
      <c r="K306" s="23">
        <v>18</v>
      </c>
      <c r="L306" s="24"/>
      <c r="M306" s="21"/>
      <c r="N306" s="24"/>
      <c r="O306" s="23" t="s">
        <v>32</v>
      </c>
    </row>
    <row r="307" spans="7:15" x14ac:dyDescent="0.25">
      <c r="G307" s="16" t="s">
        <v>1</v>
      </c>
      <c r="H307" s="6">
        <v>306</v>
      </c>
      <c r="I307" s="21">
        <v>0</v>
      </c>
      <c r="J307" s="24">
        <v>15</v>
      </c>
      <c r="K307" s="23">
        <v>11</v>
      </c>
      <c r="L307" s="24"/>
      <c r="M307" s="21" t="s">
        <v>32</v>
      </c>
      <c r="N307" s="24"/>
      <c r="O307" s="23" t="s">
        <v>32</v>
      </c>
    </row>
    <row r="308" spans="7:15" x14ac:dyDescent="0.25">
      <c r="G308" s="16" t="s">
        <v>1</v>
      </c>
      <c r="H308" s="6">
        <v>307</v>
      </c>
      <c r="I308" s="21">
        <v>0</v>
      </c>
      <c r="J308" s="24">
        <v>8</v>
      </c>
      <c r="K308" s="23">
        <v>17</v>
      </c>
      <c r="L308" s="24"/>
      <c r="M308" s="21"/>
      <c r="N308" s="24"/>
      <c r="O308" s="23" t="s">
        <v>33</v>
      </c>
    </row>
    <row r="309" spans="7:15" x14ac:dyDescent="0.25">
      <c r="G309" s="16" t="s">
        <v>1</v>
      </c>
      <c r="H309" s="6">
        <v>308</v>
      </c>
      <c r="I309" s="21">
        <v>4</v>
      </c>
      <c r="J309" s="24">
        <v>16</v>
      </c>
      <c r="K309" s="23">
        <v>9</v>
      </c>
      <c r="L309" s="24"/>
      <c r="M309" s="21"/>
      <c r="N309" s="24"/>
      <c r="O309" s="23" t="s">
        <v>33</v>
      </c>
    </row>
    <row r="310" spans="7:15" x14ac:dyDescent="0.25">
      <c r="G310" s="16" t="s">
        <v>1</v>
      </c>
      <c r="H310" s="6">
        <v>309</v>
      </c>
      <c r="I310" s="21">
        <v>0</v>
      </c>
      <c r="J310" s="24">
        <v>6</v>
      </c>
      <c r="K310" s="23">
        <v>19</v>
      </c>
      <c r="L310" s="24"/>
      <c r="M310" s="21"/>
      <c r="N310" s="24"/>
      <c r="O310" s="23" t="s">
        <v>33</v>
      </c>
    </row>
    <row r="311" spans="7:15" x14ac:dyDescent="0.25">
      <c r="G311" s="16" t="s">
        <v>1</v>
      </c>
      <c r="H311" s="6">
        <v>310</v>
      </c>
      <c r="I311" s="21">
        <v>4</v>
      </c>
      <c r="J311" s="24">
        <v>16</v>
      </c>
      <c r="K311" s="23">
        <v>9</v>
      </c>
      <c r="L311" s="24"/>
      <c r="M311" s="21"/>
      <c r="N311" s="24"/>
      <c r="O311" s="23" t="s">
        <v>33</v>
      </c>
    </row>
    <row r="312" spans="7:15" x14ac:dyDescent="0.25">
      <c r="G312" s="16" t="s">
        <v>1</v>
      </c>
      <c r="H312" s="6">
        <v>311</v>
      </c>
      <c r="I312" s="21">
        <v>0</v>
      </c>
      <c r="J312" s="24">
        <v>8</v>
      </c>
      <c r="K312" s="23">
        <v>17</v>
      </c>
      <c r="L312" s="24"/>
      <c r="M312" s="21"/>
      <c r="N312" s="24"/>
      <c r="O312" s="23" t="s">
        <v>33</v>
      </c>
    </row>
    <row r="313" spans="7:15" x14ac:dyDescent="0.25">
      <c r="G313" s="16" t="s">
        <v>1</v>
      </c>
      <c r="H313" s="6">
        <v>312</v>
      </c>
      <c r="I313" s="21">
        <v>0</v>
      </c>
      <c r="J313" s="24">
        <v>3</v>
      </c>
      <c r="K313" s="23">
        <v>22</v>
      </c>
      <c r="L313" s="24"/>
      <c r="M313" s="21"/>
      <c r="N313" s="24"/>
      <c r="O313" s="23" t="s">
        <v>33</v>
      </c>
    </row>
    <row r="314" spans="7:15" x14ac:dyDescent="0.25">
      <c r="G314" s="16" t="s">
        <v>1</v>
      </c>
      <c r="H314" s="6">
        <v>313</v>
      </c>
      <c r="I314" s="21">
        <v>8</v>
      </c>
      <c r="J314" s="24">
        <v>20</v>
      </c>
      <c r="K314" s="23">
        <v>5</v>
      </c>
      <c r="L314" s="24"/>
      <c r="M314" s="21"/>
      <c r="N314" s="24"/>
      <c r="O314" s="23" t="s">
        <v>32</v>
      </c>
    </row>
    <row r="315" spans="7:15" x14ac:dyDescent="0.25">
      <c r="G315" s="16" t="s">
        <v>1</v>
      </c>
      <c r="H315" s="6">
        <v>314</v>
      </c>
      <c r="I315" s="21">
        <v>7</v>
      </c>
      <c r="J315" s="24">
        <v>15</v>
      </c>
      <c r="K315" s="23">
        <v>10</v>
      </c>
      <c r="L315" s="24"/>
      <c r="M315" s="21"/>
      <c r="N315" s="24"/>
      <c r="O315" s="23" t="s">
        <v>33</v>
      </c>
    </row>
    <row r="316" spans="7:15" x14ac:dyDescent="0.25">
      <c r="G316" s="16" t="s">
        <v>1</v>
      </c>
      <c r="H316" s="6">
        <v>315</v>
      </c>
      <c r="I316" s="21">
        <v>1</v>
      </c>
      <c r="J316" s="24">
        <v>17</v>
      </c>
      <c r="K316" s="23">
        <v>8</v>
      </c>
      <c r="L316" s="24"/>
      <c r="M316" s="21"/>
      <c r="N316" s="24"/>
      <c r="O316" s="23" t="s">
        <v>32</v>
      </c>
    </row>
    <row r="317" spans="7:15" x14ac:dyDescent="0.25">
      <c r="G317" s="16" t="s">
        <v>1</v>
      </c>
      <c r="H317" s="6">
        <v>316</v>
      </c>
      <c r="I317" s="21">
        <v>4</v>
      </c>
      <c r="J317" s="24">
        <v>14</v>
      </c>
      <c r="K317" s="23">
        <v>11</v>
      </c>
      <c r="L317" s="24"/>
      <c r="M317" s="21"/>
      <c r="N317" s="24"/>
      <c r="O317" s="23" t="s">
        <v>33</v>
      </c>
    </row>
    <row r="318" spans="7:15" x14ac:dyDescent="0.25">
      <c r="G318" s="16" t="s">
        <v>1</v>
      </c>
      <c r="H318" s="6">
        <v>317</v>
      </c>
      <c r="I318" s="21">
        <v>1</v>
      </c>
      <c r="J318" s="24">
        <v>8</v>
      </c>
      <c r="K318" s="23">
        <v>17</v>
      </c>
      <c r="L318" s="24"/>
      <c r="M318" s="21"/>
      <c r="N318" s="24"/>
      <c r="O318" s="23" t="s">
        <v>33</v>
      </c>
    </row>
    <row r="319" spans="7:15" x14ac:dyDescent="0.25">
      <c r="G319" s="16" t="s">
        <v>1</v>
      </c>
      <c r="H319" s="6">
        <v>318</v>
      </c>
      <c r="I319" s="21">
        <v>10</v>
      </c>
      <c r="J319" s="24">
        <v>20</v>
      </c>
      <c r="K319" s="23">
        <v>5</v>
      </c>
      <c r="L319" s="24"/>
      <c r="M319" s="21"/>
      <c r="N319" s="24"/>
      <c r="O319" s="23" t="s">
        <v>32</v>
      </c>
    </row>
    <row r="320" spans="7:15" x14ac:dyDescent="0.25">
      <c r="G320" s="16" t="s">
        <v>1</v>
      </c>
      <c r="H320" s="6">
        <v>319</v>
      </c>
      <c r="I320" s="21">
        <v>7</v>
      </c>
      <c r="J320" s="24">
        <v>17</v>
      </c>
      <c r="K320" s="23">
        <v>8</v>
      </c>
      <c r="L320" s="24"/>
      <c r="M320" s="21"/>
      <c r="N320" s="24"/>
      <c r="O320" s="23" t="s">
        <v>33</v>
      </c>
    </row>
    <row r="321" spans="7:15" x14ac:dyDescent="0.25">
      <c r="G321" s="16" t="s">
        <v>1</v>
      </c>
      <c r="H321" s="6">
        <v>320</v>
      </c>
      <c r="I321" s="21">
        <v>3</v>
      </c>
      <c r="J321" s="24">
        <v>17</v>
      </c>
      <c r="K321" s="23">
        <v>8</v>
      </c>
      <c r="L321" s="24"/>
      <c r="M321" s="21"/>
      <c r="N321" s="24"/>
      <c r="O321" s="23" t="s">
        <v>33</v>
      </c>
    </row>
    <row r="322" spans="7:15" x14ac:dyDescent="0.25">
      <c r="G322" s="16" t="s">
        <v>1</v>
      </c>
      <c r="H322" s="6">
        <v>321</v>
      </c>
      <c r="I322" s="21">
        <v>0</v>
      </c>
      <c r="J322" s="24">
        <v>5</v>
      </c>
      <c r="K322" s="23">
        <v>20</v>
      </c>
      <c r="L322" s="24"/>
      <c r="M322" s="21"/>
      <c r="N322" s="24"/>
      <c r="O322" s="23" t="s">
        <v>33</v>
      </c>
    </row>
    <row r="323" spans="7:15" x14ac:dyDescent="0.25">
      <c r="G323" s="16" t="s">
        <v>1</v>
      </c>
      <c r="H323" s="6">
        <v>322</v>
      </c>
      <c r="I323" s="21">
        <v>0</v>
      </c>
      <c r="J323" s="24">
        <v>6</v>
      </c>
      <c r="K323" s="23">
        <v>19</v>
      </c>
      <c r="L323" s="24"/>
      <c r="M323" s="21"/>
      <c r="N323" s="24"/>
      <c r="O323" s="23" t="s">
        <v>33</v>
      </c>
    </row>
    <row r="324" spans="7:15" x14ac:dyDescent="0.25">
      <c r="G324" s="16" t="s">
        <v>1</v>
      </c>
      <c r="H324" s="6">
        <v>323</v>
      </c>
      <c r="I324" s="21">
        <v>0</v>
      </c>
      <c r="J324" s="24">
        <v>5</v>
      </c>
      <c r="K324" s="23">
        <v>20</v>
      </c>
      <c r="L324" s="24"/>
      <c r="M324" s="21"/>
      <c r="N324" s="24"/>
      <c r="O324" s="23" t="s">
        <v>33</v>
      </c>
    </row>
    <row r="325" spans="7:15" x14ac:dyDescent="0.25">
      <c r="G325" s="16" t="s">
        <v>1</v>
      </c>
      <c r="H325" s="6">
        <v>324</v>
      </c>
      <c r="I325" s="21">
        <v>0</v>
      </c>
      <c r="J325" s="24">
        <v>4</v>
      </c>
      <c r="K325" s="23">
        <v>21</v>
      </c>
      <c r="L325" s="24"/>
      <c r="M325" s="21"/>
      <c r="N325" s="24"/>
      <c r="O325" s="23" t="s">
        <v>33</v>
      </c>
    </row>
    <row r="326" spans="7:15" x14ac:dyDescent="0.25">
      <c r="G326" s="16" t="s">
        <v>1</v>
      </c>
      <c r="H326" s="6">
        <v>325</v>
      </c>
      <c r="I326" s="21">
        <v>2</v>
      </c>
      <c r="J326" s="24">
        <v>14</v>
      </c>
      <c r="K326" s="23">
        <v>11</v>
      </c>
      <c r="L326" s="24"/>
      <c r="M326" s="21"/>
      <c r="N326" s="24"/>
      <c r="O326" s="23" t="s">
        <v>33</v>
      </c>
    </row>
    <row r="327" spans="7:15" x14ac:dyDescent="0.25">
      <c r="G327" s="16" t="s">
        <v>1</v>
      </c>
      <c r="H327" s="6">
        <v>326</v>
      </c>
      <c r="I327" s="21">
        <v>2</v>
      </c>
      <c r="J327" s="24">
        <v>9</v>
      </c>
      <c r="K327" s="23">
        <v>16</v>
      </c>
      <c r="L327" s="24"/>
      <c r="M327" s="21"/>
      <c r="N327" s="24"/>
      <c r="O327" s="23" t="s">
        <v>32</v>
      </c>
    </row>
    <row r="328" spans="7:15" x14ac:dyDescent="0.25">
      <c r="G328" s="16" t="s">
        <v>1</v>
      </c>
      <c r="H328" s="6">
        <v>327</v>
      </c>
      <c r="I328" s="21">
        <v>3</v>
      </c>
      <c r="J328" s="24">
        <v>11</v>
      </c>
      <c r="K328" s="23">
        <v>14</v>
      </c>
      <c r="L328" s="24"/>
      <c r="M328" s="21"/>
      <c r="N328" s="24"/>
      <c r="O328" s="23" t="s">
        <v>33</v>
      </c>
    </row>
    <row r="329" spans="7:15" x14ac:dyDescent="0.25">
      <c r="G329" s="16" t="s">
        <v>1</v>
      </c>
      <c r="H329" s="6">
        <v>328</v>
      </c>
      <c r="I329" s="21">
        <v>0</v>
      </c>
      <c r="J329" s="24">
        <v>9</v>
      </c>
      <c r="K329" s="23">
        <v>16</v>
      </c>
      <c r="L329" s="24"/>
      <c r="M329" s="21"/>
      <c r="N329" s="24"/>
      <c r="O329" s="23" t="s">
        <v>33</v>
      </c>
    </row>
    <row r="330" spans="7:15" x14ac:dyDescent="0.25">
      <c r="G330" s="16" t="s">
        <v>1</v>
      </c>
      <c r="H330" s="6">
        <v>329</v>
      </c>
      <c r="I330" s="21">
        <v>0</v>
      </c>
      <c r="J330" s="24">
        <v>2</v>
      </c>
      <c r="K330" s="23">
        <v>23</v>
      </c>
      <c r="L330" s="24"/>
      <c r="M330" s="21"/>
      <c r="N330" s="24"/>
      <c r="O330" s="23" t="s">
        <v>33</v>
      </c>
    </row>
    <row r="331" spans="7:15" x14ac:dyDescent="0.25">
      <c r="G331" s="16" t="s">
        <v>1</v>
      </c>
      <c r="H331" s="6">
        <v>330</v>
      </c>
      <c r="I331" s="21">
        <v>0</v>
      </c>
      <c r="J331" s="24">
        <v>1</v>
      </c>
      <c r="K331" s="23">
        <v>24</v>
      </c>
      <c r="L331" s="24"/>
      <c r="M331" s="21"/>
      <c r="N331" s="24"/>
      <c r="O331" s="23" t="s">
        <v>33</v>
      </c>
    </row>
    <row r="332" spans="7:15" x14ac:dyDescent="0.25">
      <c r="G332" s="16" t="s">
        <v>1</v>
      </c>
      <c r="H332" s="6">
        <v>331</v>
      </c>
      <c r="I332" s="21">
        <v>0</v>
      </c>
      <c r="J332" s="24">
        <v>9</v>
      </c>
      <c r="K332" s="23">
        <v>15</v>
      </c>
      <c r="L332" s="24"/>
      <c r="M332" s="21"/>
      <c r="N332" s="24"/>
      <c r="O332" s="23" t="s">
        <v>33</v>
      </c>
    </row>
    <row r="333" spans="7:15" x14ac:dyDescent="0.25">
      <c r="G333" s="16" t="s">
        <v>1</v>
      </c>
      <c r="H333" s="6">
        <v>332</v>
      </c>
      <c r="I333" s="21">
        <v>0</v>
      </c>
      <c r="J333" s="24">
        <v>6</v>
      </c>
      <c r="K333" s="23">
        <v>19</v>
      </c>
      <c r="L333" s="24"/>
      <c r="M333" s="21"/>
      <c r="N333" s="24"/>
      <c r="O333" s="23" t="s">
        <v>33</v>
      </c>
    </row>
    <row r="334" spans="7:15" x14ac:dyDescent="0.25">
      <c r="G334" s="16" t="s">
        <v>1</v>
      </c>
      <c r="H334" s="6">
        <v>333</v>
      </c>
      <c r="I334" s="21">
        <v>0</v>
      </c>
      <c r="J334" s="24">
        <v>7</v>
      </c>
      <c r="K334" s="23">
        <v>18</v>
      </c>
      <c r="L334" s="24"/>
      <c r="M334" s="21"/>
      <c r="N334" s="24"/>
      <c r="O334" s="23" t="s">
        <v>32</v>
      </c>
    </row>
    <row r="335" spans="7:15" x14ac:dyDescent="0.25">
      <c r="G335" s="16" t="s">
        <v>1</v>
      </c>
      <c r="H335" s="6">
        <v>334</v>
      </c>
      <c r="I335" s="21">
        <v>0</v>
      </c>
      <c r="J335" s="24">
        <v>7</v>
      </c>
      <c r="K335" s="23">
        <v>18</v>
      </c>
      <c r="L335" s="24"/>
      <c r="M335" s="21"/>
      <c r="N335" s="24"/>
      <c r="O335" s="23" t="s">
        <v>32</v>
      </c>
    </row>
    <row r="336" spans="7:15" x14ac:dyDescent="0.25">
      <c r="G336" s="16" t="s">
        <v>1</v>
      </c>
      <c r="H336" s="6">
        <v>335</v>
      </c>
      <c r="I336" s="21">
        <v>8</v>
      </c>
      <c r="J336" s="24">
        <v>23</v>
      </c>
      <c r="K336" s="23">
        <v>3</v>
      </c>
      <c r="L336" s="24"/>
      <c r="M336" s="21" t="s">
        <v>32</v>
      </c>
      <c r="N336" s="24"/>
      <c r="O336" s="23" t="s">
        <v>32</v>
      </c>
    </row>
    <row r="337" spans="7:15" x14ac:dyDescent="0.25">
      <c r="G337" s="16" t="s">
        <v>1</v>
      </c>
      <c r="H337" s="6">
        <v>336</v>
      </c>
      <c r="I337" s="21">
        <v>0</v>
      </c>
      <c r="J337" s="24">
        <v>13</v>
      </c>
      <c r="K337" s="23">
        <v>12</v>
      </c>
      <c r="L337" s="24"/>
      <c r="M337" s="21"/>
      <c r="N337" s="24"/>
      <c r="O337" s="23" t="s">
        <v>33</v>
      </c>
    </row>
    <row r="338" spans="7:15" x14ac:dyDescent="0.25">
      <c r="G338" s="16" t="s">
        <v>1</v>
      </c>
      <c r="H338" s="6">
        <v>337</v>
      </c>
      <c r="I338" s="21">
        <v>4</v>
      </c>
      <c r="J338" s="24">
        <v>17</v>
      </c>
      <c r="K338" s="23">
        <v>8</v>
      </c>
      <c r="L338" s="24"/>
      <c r="M338" s="21"/>
      <c r="N338" s="24"/>
      <c r="O338" s="23" t="s">
        <v>33</v>
      </c>
    </row>
    <row r="339" spans="7:15" x14ac:dyDescent="0.25">
      <c r="G339" s="16" t="s">
        <v>1</v>
      </c>
      <c r="H339" s="6">
        <v>338</v>
      </c>
      <c r="I339" s="21">
        <v>0</v>
      </c>
      <c r="J339" s="24">
        <v>6</v>
      </c>
      <c r="K339" s="23">
        <v>19</v>
      </c>
      <c r="L339" s="24"/>
      <c r="M339" s="21"/>
      <c r="N339" s="24"/>
      <c r="O339" s="23" t="s">
        <v>33</v>
      </c>
    </row>
    <row r="340" spans="7:15" x14ac:dyDescent="0.25">
      <c r="G340" s="16" t="s">
        <v>1</v>
      </c>
      <c r="H340" s="6">
        <v>339</v>
      </c>
      <c r="I340" s="21">
        <v>6</v>
      </c>
      <c r="J340" s="24">
        <v>19</v>
      </c>
      <c r="K340" s="23">
        <v>7</v>
      </c>
      <c r="L340" s="24"/>
      <c r="M340" s="21" t="s">
        <v>32</v>
      </c>
      <c r="N340" s="24"/>
      <c r="O340" s="23" t="s">
        <v>33</v>
      </c>
    </row>
    <row r="341" spans="7:15" x14ac:dyDescent="0.25">
      <c r="G341" s="16" t="s">
        <v>1</v>
      </c>
      <c r="H341" s="6">
        <v>340</v>
      </c>
      <c r="I341" s="21">
        <v>4</v>
      </c>
      <c r="J341" s="24">
        <v>12</v>
      </c>
      <c r="K341" s="23">
        <v>13</v>
      </c>
      <c r="L341" s="24"/>
      <c r="M341" s="21"/>
      <c r="N341" s="24"/>
      <c r="O341" s="23" t="s">
        <v>33</v>
      </c>
    </row>
    <row r="342" spans="7:15" x14ac:dyDescent="0.25">
      <c r="G342" s="16" t="s">
        <v>1</v>
      </c>
      <c r="H342" s="6">
        <v>341</v>
      </c>
      <c r="I342" s="21">
        <v>0</v>
      </c>
      <c r="J342" s="24">
        <v>13</v>
      </c>
      <c r="K342" s="23">
        <v>13</v>
      </c>
      <c r="L342" s="24"/>
      <c r="M342" s="21" t="s">
        <v>32</v>
      </c>
      <c r="N342" s="24"/>
      <c r="O342" s="23" t="s">
        <v>33</v>
      </c>
    </row>
    <row r="343" spans="7:15" x14ac:dyDescent="0.25">
      <c r="G343" s="16" t="s">
        <v>1</v>
      </c>
      <c r="H343" s="6">
        <v>342</v>
      </c>
      <c r="I343" s="21">
        <v>1</v>
      </c>
      <c r="J343" s="24">
        <v>4</v>
      </c>
      <c r="K343" s="23">
        <v>21</v>
      </c>
      <c r="L343" s="24"/>
      <c r="M343" s="21"/>
      <c r="N343" s="24"/>
      <c r="O343" s="23" t="s">
        <v>33</v>
      </c>
    </row>
    <row r="344" spans="7:15" x14ac:dyDescent="0.25">
      <c r="G344" s="16" t="s">
        <v>1</v>
      </c>
      <c r="H344" s="6">
        <v>343</v>
      </c>
      <c r="I344" s="21">
        <v>1</v>
      </c>
      <c r="J344" s="24">
        <v>12</v>
      </c>
      <c r="K344" s="23">
        <v>14</v>
      </c>
      <c r="L344" s="24"/>
      <c r="M344" s="21" t="s">
        <v>32</v>
      </c>
      <c r="N344" s="24"/>
      <c r="O344" s="23" t="s">
        <v>33</v>
      </c>
    </row>
    <row r="345" spans="7:15" x14ac:dyDescent="0.25">
      <c r="G345" s="16" t="s">
        <v>1</v>
      </c>
      <c r="H345" s="6">
        <v>344</v>
      </c>
      <c r="I345" s="21">
        <v>0</v>
      </c>
      <c r="J345" s="24">
        <v>4</v>
      </c>
      <c r="K345" s="23">
        <v>21</v>
      </c>
      <c r="L345" s="24"/>
      <c r="M345" s="21"/>
      <c r="N345" s="24"/>
      <c r="O345" s="23" t="s">
        <v>33</v>
      </c>
    </row>
    <row r="346" spans="7:15" x14ac:dyDescent="0.25">
      <c r="G346" s="16" t="s">
        <v>1</v>
      </c>
      <c r="H346" s="6">
        <v>345</v>
      </c>
      <c r="I346" s="21">
        <v>5</v>
      </c>
      <c r="J346" s="24">
        <v>20</v>
      </c>
      <c r="K346" s="23">
        <v>5</v>
      </c>
      <c r="L346" s="24"/>
      <c r="M346" s="21"/>
      <c r="N346" s="24"/>
      <c r="O346" s="23" t="s">
        <v>32</v>
      </c>
    </row>
    <row r="347" spans="7:15" x14ac:dyDescent="0.25">
      <c r="G347" s="16" t="s">
        <v>1</v>
      </c>
      <c r="H347" s="6">
        <v>346</v>
      </c>
      <c r="I347" s="21">
        <v>0</v>
      </c>
      <c r="J347" s="24">
        <v>5</v>
      </c>
      <c r="K347" s="23">
        <v>20</v>
      </c>
      <c r="L347" s="24"/>
      <c r="M347" s="21"/>
      <c r="N347" s="24"/>
      <c r="O347" s="23" t="s">
        <v>33</v>
      </c>
    </row>
    <row r="348" spans="7:15" x14ac:dyDescent="0.25">
      <c r="G348" s="16" t="s">
        <v>1</v>
      </c>
      <c r="H348" s="6">
        <v>347</v>
      </c>
      <c r="I348" s="21">
        <v>3</v>
      </c>
      <c r="J348" s="24">
        <v>22</v>
      </c>
      <c r="K348" s="23">
        <v>3</v>
      </c>
      <c r="L348" s="24"/>
      <c r="M348" s="21"/>
      <c r="N348" s="24"/>
      <c r="O348" s="23" t="s">
        <v>32</v>
      </c>
    </row>
    <row r="349" spans="7:15" x14ac:dyDescent="0.25">
      <c r="G349" s="16" t="s">
        <v>1</v>
      </c>
      <c r="H349" s="6">
        <v>348</v>
      </c>
      <c r="I349" s="21">
        <v>1</v>
      </c>
      <c r="J349" s="24">
        <v>21</v>
      </c>
      <c r="K349" s="23">
        <v>5</v>
      </c>
      <c r="L349" s="24"/>
      <c r="M349" s="21" t="s">
        <v>32</v>
      </c>
      <c r="N349" s="24"/>
      <c r="O349" s="23" t="s">
        <v>32</v>
      </c>
    </row>
    <row r="350" spans="7:15" x14ac:dyDescent="0.25">
      <c r="G350" s="16" t="s">
        <v>1</v>
      </c>
      <c r="H350" s="6">
        <v>349</v>
      </c>
      <c r="I350" s="21">
        <v>2</v>
      </c>
      <c r="J350" s="24">
        <v>15</v>
      </c>
      <c r="K350" s="23">
        <v>10</v>
      </c>
      <c r="L350" s="24"/>
      <c r="M350" s="21"/>
      <c r="N350" s="24"/>
      <c r="O350" s="23" t="s">
        <v>33</v>
      </c>
    </row>
    <row r="351" spans="7:15" x14ac:dyDescent="0.25">
      <c r="G351" s="16" t="s">
        <v>1</v>
      </c>
      <c r="H351" s="6">
        <v>350</v>
      </c>
      <c r="I351" s="21">
        <v>4</v>
      </c>
      <c r="J351" s="24">
        <v>22</v>
      </c>
      <c r="K351" s="23">
        <v>4</v>
      </c>
      <c r="L351" s="24"/>
      <c r="M351" s="21" t="s">
        <v>32</v>
      </c>
      <c r="N351" s="24"/>
      <c r="O351" s="23" t="s">
        <v>32</v>
      </c>
    </row>
    <row r="352" spans="7:15" x14ac:dyDescent="0.25">
      <c r="G352" s="16" t="s">
        <v>1</v>
      </c>
      <c r="H352" s="6">
        <v>351</v>
      </c>
      <c r="I352" s="21">
        <v>1</v>
      </c>
      <c r="J352" s="24">
        <v>10</v>
      </c>
      <c r="K352" s="23">
        <v>15</v>
      </c>
      <c r="L352" s="24"/>
      <c r="M352" s="21"/>
      <c r="N352" s="24"/>
      <c r="O352" s="23" t="s">
        <v>32</v>
      </c>
    </row>
    <row r="353" spans="7:15" x14ac:dyDescent="0.25">
      <c r="G353" s="16" t="s">
        <v>1</v>
      </c>
      <c r="H353" s="6">
        <v>352</v>
      </c>
      <c r="I353" s="21">
        <v>3</v>
      </c>
      <c r="J353" s="24">
        <v>9</v>
      </c>
      <c r="K353" s="23">
        <v>16</v>
      </c>
      <c r="L353" s="24"/>
      <c r="M353" s="21"/>
      <c r="N353" s="24"/>
      <c r="O353" s="23" t="s">
        <v>33</v>
      </c>
    </row>
    <row r="354" spans="7:15" x14ac:dyDescent="0.25">
      <c r="G354" s="16" t="s">
        <v>1</v>
      </c>
      <c r="H354" s="6">
        <v>353</v>
      </c>
      <c r="I354" s="21">
        <v>3</v>
      </c>
      <c r="J354" s="24">
        <v>15</v>
      </c>
      <c r="K354" s="23">
        <v>10</v>
      </c>
      <c r="L354" s="24"/>
      <c r="M354" s="21"/>
      <c r="N354" s="24"/>
      <c r="O354" s="23" t="s">
        <v>33</v>
      </c>
    </row>
    <row r="355" spans="7:15" x14ac:dyDescent="0.25">
      <c r="G355" s="16" t="s">
        <v>1</v>
      </c>
      <c r="H355" s="6">
        <v>354</v>
      </c>
      <c r="I355" s="21">
        <v>2</v>
      </c>
      <c r="J355" s="24">
        <v>12</v>
      </c>
      <c r="K355" s="23">
        <v>13</v>
      </c>
      <c r="L355" s="24"/>
      <c r="M355" s="21"/>
      <c r="N355" s="24"/>
      <c r="O355" s="23" t="s">
        <v>32</v>
      </c>
    </row>
    <row r="356" spans="7:15" x14ac:dyDescent="0.25">
      <c r="G356" s="16" t="s">
        <v>1</v>
      </c>
      <c r="H356" s="6">
        <v>355</v>
      </c>
      <c r="I356" s="21">
        <v>0</v>
      </c>
      <c r="J356" s="24">
        <v>10</v>
      </c>
      <c r="K356" s="23">
        <v>15</v>
      </c>
      <c r="L356" s="24"/>
      <c r="M356" s="21"/>
      <c r="N356" s="24"/>
      <c r="O356" s="23" t="s">
        <v>33</v>
      </c>
    </row>
    <row r="357" spans="7:15" x14ac:dyDescent="0.25">
      <c r="G357" s="16" t="s">
        <v>1</v>
      </c>
      <c r="H357" s="6">
        <v>356</v>
      </c>
      <c r="I357" s="21">
        <v>5</v>
      </c>
      <c r="J357" s="24">
        <v>21</v>
      </c>
      <c r="K357" s="23">
        <v>4</v>
      </c>
      <c r="L357" s="24"/>
      <c r="M357" s="21"/>
      <c r="N357" s="24"/>
      <c r="O357" s="23" t="s">
        <v>33</v>
      </c>
    </row>
    <row r="358" spans="7:15" x14ac:dyDescent="0.25">
      <c r="G358" s="16" t="s">
        <v>1</v>
      </c>
      <c r="H358" s="6">
        <v>357</v>
      </c>
      <c r="I358" s="21">
        <v>5</v>
      </c>
      <c r="J358" s="24">
        <v>20</v>
      </c>
      <c r="K358" s="23">
        <v>6</v>
      </c>
      <c r="L358" s="24"/>
      <c r="M358" s="21" t="s">
        <v>32</v>
      </c>
      <c r="N358" s="24"/>
      <c r="O358" s="23" t="s">
        <v>33</v>
      </c>
    </row>
    <row r="359" spans="7:15" x14ac:dyDescent="0.25">
      <c r="G359" s="16" t="s">
        <v>1</v>
      </c>
      <c r="H359" s="6">
        <v>358</v>
      </c>
      <c r="I359" s="21">
        <v>3</v>
      </c>
      <c r="J359" s="24">
        <v>15</v>
      </c>
      <c r="K359" s="23">
        <v>10</v>
      </c>
      <c r="L359" s="24"/>
      <c r="M359" s="21"/>
      <c r="N359" s="24"/>
      <c r="O359" s="23" t="s">
        <v>33</v>
      </c>
    </row>
    <row r="360" spans="7:15" x14ac:dyDescent="0.25">
      <c r="G360" s="16" t="s">
        <v>1</v>
      </c>
      <c r="H360" s="6">
        <v>359</v>
      </c>
      <c r="I360" s="21">
        <v>0</v>
      </c>
      <c r="J360" s="24">
        <v>8</v>
      </c>
      <c r="K360" s="23">
        <v>17</v>
      </c>
      <c r="L360" s="24"/>
      <c r="M360" s="21"/>
      <c r="N360" s="24"/>
      <c r="O360" s="23" t="s">
        <v>33</v>
      </c>
    </row>
    <row r="361" spans="7:15" x14ac:dyDescent="0.25">
      <c r="G361" s="16" t="s">
        <v>1</v>
      </c>
      <c r="H361" s="6">
        <v>360</v>
      </c>
      <c r="I361" s="21">
        <v>0</v>
      </c>
      <c r="J361" s="24">
        <v>4</v>
      </c>
      <c r="K361" s="23">
        <v>21</v>
      </c>
      <c r="L361" s="24"/>
      <c r="M361" s="21"/>
      <c r="N361" s="24"/>
      <c r="O361" s="23" t="s">
        <v>33</v>
      </c>
    </row>
    <row r="362" spans="7:15" x14ac:dyDescent="0.25">
      <c r="G362" s="16" t="s">
        <v>1</v>
      </c>
      <c r="H362" s="6">
        <v>361</v>
      </c>
      <c r="I362" s="21">
        <v>0</v>
      </c>
      <c r="J362" s="24">
        <v>4</v>
      </c>
      <c r="K362" s="23">
        <v>21</v>
      </c>
      <c r="L362" s="24"/>
      <c r="M362" s="21"/>
      <c r="N362" s="24"/>
      <c r="O362" s="23" t="s">
        <v>33</v>
      </c>
    </row>
    <row r="363" spans="7:15" x14ac:dyDescent="0.25">
      <c r="G363" s="16" t="s">
        <v>1</v>
      </c>
      <c r="H363" s="6">
        <v>362</v>
      </c>
      <c r="I363" s="21">
        <v>9</v>
      </c>
      <c r="J363" s="24">
        <v>19</v>
      </c>
      <c r="K363" s="23">
        <v>7</v>
      </c>
      <c r="L363" s="24"/>
      <c r="M363" s="21" t="s">
        <v>32</v>
      </c>
      <c r="N363" s="24"/>
      <c r="O363" s="23" t="s">
        <v>32</v>
      </c>
    </row>
    <row r="364" spans="7:15" x14ac:dyDescent="0.25">
      <c r="G364" s="16" t="s">
        <v>1</v>
      </c>
      <c r="H364" s="6">
        <v>363</v>
      </c>
      <c r="I364" s="21">
        <v>2</v>
      </c>
      <c r="J364" s="24">
        <v>9</v>
      </c>
      <c r="K364" s="23">
        <v>16</v>
      </c>
      <c r="L364" s="24"/>
      <c r="M364" s="21"/>
      <c r="N364" s="24"/>
      <c r="O364" s="23" t="s">
        <v>33</v>
      </c>
    </row>
    <row r="365" spans="7:15" x14ac:dyDescent="0.25">
      <c r="G365" s="16" t="s">
        <v>1</v>
      </c>
      <c r="H365" s="6">
        <v>364</v>
      </c>
      <c r="I365" s="21">
        <v>0</v>
      </c>
      <c r="J365" s="24">
        <v>6</v>
      </c>
      <c r="K365" s="23">
        <v>19</v>
      </c>
      <c r="L365" s="24"/>
      <c r="M365" s="21"/>
      <c r="N365" s="24"/>
      <c r="O365" s="23" t="s">
        <v>32</v>
      </c>
    </row>
    <row r="366" spans="7:15" x14ac:dyDescent="0.25">
      <c r="G366" s="16" t="s">
        <v>1</v>
      </c>
      <c r="H366" s="6">
        <v>365</v>
      </c>
      <c r="I366" s="21">
        <v>3</v>
      </c>
      <c r="J366" s="24">
        <v>20</v>
      </c>
      <c r="K366" s="23">
        <v>6</v>
      </c>
      <c r="L366" s="24"/>
      <c r="M366" s="21" t="s">
        <v>32</v>
      </c>
      <c r="N366" s="24"/>
      <c r="O366" s="23" t="s">
        <v>32</v>
      </c>
    </row>
    <row r="367" spans="7:15" x14ac:dyDescent="0.25">
      <c r="G367" s="16" t="s">
        <v>1</v>
      </c>
      <c r="H367" s="6">
        <v>366</v>
      </c>
      <c r="I367" s="21">
        <v>1</v>
      </c>
      <c r="J367" s="24">
        <v>7</v>
      </c>
      <c r="K367" s="23">
        <v>18</v>
      </c>
      <c r="L367" s="24"/>
      <c r="M367" s="21"/>
      <c r="N367" s="24"/>
      <c r="O367" s="23" t="s">
        <v>33</v>
      </c>
    </row>
    <row r="368" spans="7:15" x14ac:dyDescent="0.25">
      <c r="G368" s="16" t="s">
        <v>1</v>
      </c>
      <c r="H368" s="6">
        <v>367</v>
      </c>
      <c r="I368" s="21">
        <v>0</v>
      </c>
      <c r="J368" s="24">
        <v>8</v>
      </c>
      <c r="K368" s="23">
        <v>17</v>
      </c>
      <c r="L368" s="24"/>
      <c r="M368" s="21"/>
      <c r="N368" s="24"/>
      <c r="O368" s="23" t="s">
        <v>33</v>
      </c>
    </row>
    <row r="369" spans="7:15" x14ac:dyDescent="0.25">
      <c r="G369" s="16" t="s">
        <v>1</v>
      </c>
      <c r="H369" s="6">
        <v>368</v>
      </c>
      <c r="I369" s="21">
        <v>4</v>
      </c>
      <c r="J369" s="24">
        <v>14</v>
      </c>
      <c r="K369" s="23">
        <v>10</v>
      </c>
      <c r="L369" s="24"/>
      <c r="M369" s="21"/>
      <c r="N369" s="24"/>
      <c r="O369" s="23" t="s">
        <v>33</v>
      </c>
    </row>
    <row r="370" spans="7:15" x14ac:dyDescent="0.25">
      <c r="G370" s="16" t="s">
        <v>1</v>
      </c>
      <c r="H370" s="6">
        <v>369</v>
      </c>
      <c r="I370" s="21">
        <v>0</v>
      </c>
      <c r="J370" s="24">
        <v>7</v>
      </c>
      <c r="K370" s="23">
        <v>18</v>
      </c>
      <c r="L370" s="24"/>
      <c r="M370" s="21"/>
      <c r="N370" s="24"/>
      <c r="O370" s="23" t="s">
        <v>33</v>
      </c>
    </row>
    <row r="371" spans="7:15" x14ac:dyDescent="0.25">
      <c r="G371" s="16" t="s">
        <v>1</v>
      </c>
      <c r="H371" s="6">
        <v>370</v>
      </c>
      <c r="I371" s="21">
        <v>1</v>
      </c>
      <c r="J371" s="24">
        <v>5</v>
      </c>
      <c r="K371" s="23">
        <v>20</v>
      </c>
      <c r="L371" s="24"/>
      <c r="M371" s="21"/>
      <c r="N371" s="24"/>
      <c r="O371" s="23" t="s">
        <v>33</v>
      </c>
    </row>
    <row r="372" spans="7:15" x14ac:dyDescent="0.25">
      <c r="G372" s="16" t="s">
        <v>1</v>
      </c>
      <c r="H372" s="6">
        <v>371</v>
      </c>
      <c r="I372" s="21">
        <v>0</v>
      </c>
      <c r="J372" s="24">
        <v>7</v>
      </c>
      <c r="K372" s="23">
        <v>18</v>
      </c>
      <c r="L372" s="24"/>
      <c r="M372" s="21"/>
      <c r="N372" s="24"/>
      <c r="O372" s="23" t="s">
        <v>32</v>
      </c>
    </row>
    <row r="373" spans="7:15" x14ac:dyDescent="0.25">
      <c r="G373" s="16" t="s">
        <v>1</v>
      </c>
      <c r="H373" s="6">
        <v>372</v>
      </c>
      <c r="I373" s="21">
        <v>0</v>
      </c>
      <c r="J373" s="24">
        <v>5</v>
      </c>
      <c r="K373" s="23">
        <v>20</v>
      </c>
      <c r="L373" s="24"/>
      <c r="M373" s="21"/>
      <c r="N373" s="24"/>
      <c r="O373" s="23" t="s">
        <v>33</v>
      </c>
    </row>
    <row r="374" spans="7:15" x14ac:dyDescent="0.25">
      <c r="G374" s="16" t="s">
        <v>1</v>
      </c>
      <c r="H374" s="6">
        <v>373</v>
      </c>
      <c r="I374" s="21">
        <v>0</v>
      </c>
      <c r="J374" s="24">
        <v>2</v>
      </c>
      <c r="K374" s="23">
        <v>23</v>
      </c>
      <c r="L374" s="24"/>
      <c r="M374" s="21"/>
      <c r="N374" s="24"/>
      <c r="O374" s="23" t="s">
        <v>33</v>
      </c>
    </row>
    <row r="375" spans="7:15" x14ac:dyDescent="0.25">
      <c r="G375" s="16" t="s">
        <v>1</v>
      </c>
      <c r="H375" s="6">
        <v>374</v>
      </c>
      <c r="I375" s="21">
        <v>6</v>
      </c>
      <c r="J375" s="24">
        <v>18</v>
      </c>
      <c r="K375" s="23">
        <v>8</v>
      </c>
      <c r="L375" s="24"/>
      <c r="M375" s="21" t="s">
        <v>32</v>
      </c>
      <c r="N375" s="24"/>
      <c r="O375" s="23" t="s">
        <v>33</v>
      </c>
    </row>
    <row r="376" spans="7:15" x14ac:dyDescent="0.25">
      <c r="G376" s="16" t="s">
        <v>1</v>
      </c>
      <c r="H376" s="6">
        <v>375</v>
      </c>
      <c r="I376" s="21">
        <v>1</v>
      </c>
      <c r="J376" s="24">
        <v>7</v>
      </c>
      <c r="K376" s="23">
        <v>17</v>
      </c>
      <c r="L376" s="24"/>
      <c r="M376" s="21"/>
      <c r="N376" s="24"/>
      <c r="O376" s="23" t="s">
        <v>33</v>
      </c>
    </row>
    <row r="377" spans="7:15" x14ac:dyDescent="0.25">
      <c r="G377" s="16" t="s">
        <v>1</v>
      </c>
      <c r="H377" s="6">
        <v>376</v>
      </c>
      <c r="I377" s="21">
        <v>0</v>
      </c>
      <c r="J377" s="24">
        <v>6</v>
      </c>
      <c r="K377" s="23">
        <v>19</v>
      </c>
      <c r="L377" s="24"/>
      <c r="M377" s="21"/>
      <c r="N377" s="24"/>
      <c r="O377" s="23" t="s">
        <v>33</v>
      </c>
    </row>
    <row r="378" spans="7:15" x14ac:dyDescent="0.25">
      <c r="G378" s="16" t="s">
        <v>1</v>
      </c>
      <c r="H378" s="6">
        <v>377</v>
      </c>
      <c r="I378" s="21">
        <v>2</v>
      </c>
      <c r="J378" s="24">
        <v>11</v>
      </c>
      <c r="K378" s="23">
        <v>14</v>
      </c>
      <c r="L378" s="24"/>
      <c r="M378" s="21" t="s">
        <v>32</v>
      </c>
      <c r="N378" s="24"/>
      <c r="O378" s="23" t="s">
        <v>32</v>
      </c>
    </row>
    <row r="379" spans="7:15" x14ac:dyDescent="0.25">
      <c r="G379" s="16" t="s">
        <v>1</v>
      </c>
      <c r="H379" s="6">
        <v>378</v>
      </c>
      <c r="I379" s="21">
        <v>0</v>
      </c>
      <c r="J379" s="24">
        <v>6</v>
      </c>
      <c r="K379" s="23">
        <v>19</v>
      </c>
      <c r="L379" s="24"/>
      <c r="M379" s="21"/>
      <c r="N379" s="24"/>
      <c r="O379" s="23" t="s">
        <v>33</v>
      </c>
    </row>
    <row r="380" spans="7:15" x14ac:dyDescent="0.25">
      <c r="G380" s="16" t="s">
        <v>1</v>
      </c>
      <c r="H380" s="6">
        <v>379</v>
      </c>
      <c r="I380" s="21">
        <v>0</v>
      </c>
      <c r="J380" s="24">
        <v>5</v>
      </c>
      <c r="K380" s="23">
        <v>20</v>
      </c>
      <c r="L380" s="24"/>
      <c r="M380" s="21"/>
      <c r="N380" s="24"/>
      <c r="O380" s="23" t="s">
        <v>33</v>
      </c>
    </row>
    <row r="381" spans="7:15" x14ac:dyDescent="0.25">
      <c r="G381" s="16" t="s">
        <v>1</v>
      </c>
      <c r="H381" s="6">
        <v>380</v>
      </c>
      <c r="I381" s="21">
        <v>0</v>
      </c>
      <c r="J381" s="24">
        <v>11</v>
      </c>
      <c r="K381" s="23">
        <v>15</v>
      </c>
      <c r="L381" s="24"/>
      <c r="M381" s="21" t="s">
        <v>32</v>
      </c>
      <c r="N381" s="24"/>
      <c r="O381" s="23" t="s">
        <v>32</v>
      </c>
    </row>
    <row r="382" spans="7:15" x14ac:dyDescent="0.25">
      <c r="G382" s="16" t="s">
        <v>1</v>
      </c>
      <c r="H382" s="6">
        <v>381</v>
      </c>
      <c r="I382" s="21">
        <v>0</v>
      </c>
      <c r="J382" s="24">
        <v>6</v>
      </c>
      <c r="K382" s="23">
        <v>19</v>
      </c>
      <c r="L382" s="24"/>
      <c r="M382" s="21"/>
      <c r="N382" s="24"/>
      <c r="O382" s="23" t="s">
        <v>33</v>
      </c>
    </row>
    <row r="383" spans="7:15" x14ac:dyDescent="0.25">
      <c r="G383" s="16" t="s">
        <v>1</v>
      </c>
      <c r="H383" s="6">
        <v>382</v>
      </c>
      <c r="I383" s="21">
        <v>0</v>
      </c>
      <c r="J383" s="24">
        <v>5</v>
      </c>
      <c r="K383" s="23">
        <v>20</v>
      </c>
      <c r="L383" s="24"/>
      <c r="M383" s="21"/>
      <c r="N383" s="24"/>
      <c r="O383" s="23" t="s">
        <v>33</v>
      </c>
    </row>
    <row r="384" spans="7:15" x14ac:dyDescent="0.25">
      <c r="G384" s="16" t="s">
        <v>1</v>
      </c>
      <c r="H384" s="6">
        <v>383</v>
      </c>
      <c r="I384" s="21">
        <v>4</v>
      </c>
      <c r="J384" s="24">
        <v>13</v>
      </c>
      <c r="K384" s="23">
        <v>11</v>
      </c>
      <c r="L384" s="24"/>
      <c r="M384" s="21"/>
      <c r="N384" s="24"/>
      <c r="O384" s="23" t="s">
        <v>33</v>
      </c>
    </row>
    <row r="385" spans="7:15" x14ac:dyDescent="0.25">
      <c r="G385" s="16" t="s">
        <v>1</v>
      </c>
      <c r="H385" s="6">
        <v>384</v>
      </c>
      <c r="I385" s="21">
        <v>0</v>
      </c>
      <c r="J385" s="24">
        <v>8</v>
      </c>
      <c r="K385" s="23">
        <v>17</v>
      </c>
      <c r="L385" s="24"/>
      <c r="M385" s="21"/>
      <c r="N385" s="24"/>
      <c r="O385" s="23" t="s">
        <v>33</v>
      </c>
    </row>
    <row r="386" spans="7:15" x14ac:dyDescent="0.25">
      <c r="G386" s="16" t="s">
        <v>1</v>
      </c>
      <c r="H386" s="6">
        <v>385</v>
      </c>
      <c r="I386" s="21">
        <v>0</v>
      </c>
      <c r="J386" s="24">
        <v>8</v>
      </c>
      <c r="K386" s="23">
        <v>17</v>
      </c>
      <c r="L386" s="24"/>
      <c r="M386" s="21"/>
      <c r="N386" s="24"/>
      <c r="O386" s="23" t="s">
        <v>33</v>
      </c>
    </row>
    <row r="387" spans="7:15" x14ac:dyDescent="0.25">
      <c r="G387" s="16" t="s">
        <v>1</v>
      </c>
      <c r="H387" s="6">
        <v>386</v>
      </c>
      <c r="I387" s="21">
        <v>0</v>
      </c>
      <c r="J387" s="24">
        <v>7</v>
      </c>
      <c r="K387" s="23">
        <v>18</v>
      </c>
      <c r="L387" s="24"/>
      <c r="M387" s="21"/>
      <c r="N387" s="24"/>
      <c r="O387" s="23" t="s">
        <v>33</v>
      </c>
    </row>
    <row r="388" spans="7:15" x14ac:dyDescent="0.25">
      <c r="G388" s="16" t="s">
        <v>1</v>
      </c>
      <c r="H388" s="6">
        <v>387</v>
      </c>
      <c r="I388" s="21">
        <v>1</v>
      </c>
      <c r="J388" s="24">
        <v>3</v>
      </c>
      <c r="K388" s="23">
        <v>22</v>
      </c>
      <c r="L388" s="24"/>
      <c r="M388" s="21"/>
      <c r="N388" s="24"/>
      <c r="O388" s="23" t="s">
        <v>33</v>
      </c>
    </row>
    <row r="389" spans="7:15" x14ac:dyDescent="0.25">
      <c r="G389" s="16" t="s">
        <v>1</v>
      </c>
      <c r="H389" s="6">
        <v>388</v>
      </c>
      <c r="I389" s="21">
        <v>1</v>
      </c>
      <c r="J389" s="24">
        <v>5</v>
      </c>
      <c r="K389" s="23">
        <v>20</v>
      </c>
      <c r="L389" s="24"/>
      <c r="M389" s="21"/>
      <c r="N389" s="24"/>
      <c r="O389" s="23" t="s">
        <v>33</v>
      </c>
    </row>
    <row r="390" spans="7:15" x14ac:dyDescent="0.25">
      <c r="G390" s="16" t="s">
        <v>1</v>
      </c>
      <c r="H390" s="6">
        <v>389</v>
      </c>
      <c r="I390" s="21">
        <v>10</v>
      </c>
      <c r="J390" s="24">
        <v>25</v>
      </c>
      <c r="K390" s="23">
        <v>1</v>
      </c>
      <c r="L390" s="24"/>
      <c r="M390" s="21" t="s">
        <v>32</v>
      </c>
      <c r="N390" s="24"/>
      <c r="O390" s="23" t="s">
        <v>33</v>
      </c>
    </row>
    <row r="391" spans="7:15" x14ac:dyDescent="0.25">
      <c r="G391" s="16" t="s">
        <v>1</v>
      </c>
      <c r="H391" s="6">
        <v>390</v>
      </c>
      <c r="I391" s="21">
        <v>3</v>
      </c>
      <c r="J391" s="24">
        <v>17</v>
      </c>
      <c r="K391" s="23">
        <v>8</v>
      </c>
      <c r="L391" s="24"/>
      <c r="M391" s="21"/>
      <c r="N391" s="24"/>
      <c r="O391" s="23" t="s">
        <v>33</v>
      </c>
    </row>
    <row r="392" spans="7:15" x14ac:dyDescent="0.25">
      <c r="G392" s="16" t="s">
        <v>1</v>
      </c>
      <c r="H392" s="6">
        <v>391</v>
      </c>
      <c r="I392" s="21">
        <v>2</v>
      </c>
      <c r="J392" s="24">
        <v>17</v>
      </c>
      <c r="K392" s="23">
        <v>8</v>
      </c>
      <c r="L392" s="24"/>
      <c r="M392" s="21"/>
      <c r="N392" s="24"/>
      <c r="O392" s="23" t="s">
        <v>33</v>
      </c>
    </row>
    <row r="393" spans="7:15" x14ac:dyDescent="0.25">
      <c r="G393" s="16" t="s">
        <v>1</v>
      </c>
      <c r="H393" s="6">
        <v>392</v>
      </c>
      <c r="I393" s="21">
        <v>2</v>
      </c>
      <c r="J393" s="24">
        <v>13</v>
      </c>
      <c r="K393" s="23">
        <v>12</v>
      </c>
      <c r="L393" s="24"/>
      <c r="M393" s="21"/>
      <c r="N393" s="24"/>
      <c r="O393" s="23" t="s">
        <v>33</v>
      </c>
    </row>
    <row r="394" spans="7:15" x14ac:dyDescent="0.25">
      <c r="G394" s="16" t="s">
        <v>1</v>
      </c>
      <c r="H394" s="6">
        <v>393</v>
      </c>
      <c r="I394" s="21">
        <v>3</v>
      </c>
      <c r="J394" s="24">
        <v>17</v>
      </c>
      <c r="K394" s="23">
        <v>8</v>
      </c>
      <c r="L394" s="24"/>
      <c r="M394" s="21"/>
      <c r="N394" s="24"/>
      <c r="O394" s="23" t="s">
        <v>32</v>
      </c>
    </row>
    <row r="395" spans="7:15" x14ac:dyDescent="0.25">
      <c r="G395" s="16" t="s">
        <v>1</v>
      </c>
      <c r="H395" s="6">
        <v>394</v>
      </c>
      <c r="I395" s="21">
        <v>2</v>
      </c>
      <c r="J395" s="24">
        <v>8</v>
      </c>
      <c r="K395" s="23">
        <v>17</v>
      </c>
      <c r="L395" s="24"/>
      <c r="M395" s="21"/>
      <c r="N395" s="24"/>
      <c r="O395" s="23" t="s">
        <v>33</v>
      </c>
    </row>
    <row r="396" spans="7:15" x14ac:dyDescent="0.25">
      <c r="G396" s="16" t="s">
        <v>1</v>
      </c>
      <c r="H396" s="6">
        <v>395</v>
      </c>
      <c r="I396" s="21">
        <v>1</v>
      </c>
      <c r="J396" s="24">
        <v>11</v>
      </c>
      <c r="K396" s="23">
        <v>13</v>
      </c>
      <c r="L396" s="24"/>
      <c r="M396" s="21"/>
      <c r="N396" s="24"/>
      <c r="O396" s="23" t="s">
        <v>33</v>
      </c>
    </row>
    <row r="397" spans="7:15" x14ac:dyDescent="0.25">
      <c r="G397" s="16" t="s">
        <v>1</v>
      </c>
      <c r="H397" s="6">
        <v>396</v>
      </c>
      <c r="I397" s="21">
        <v>0</v>
      </c>
      <c r="J397" s="24">
        <v>9</v>
      </c>
      <c r="K397" s="23">
        <v>15</v>
      </c>
      <c r="L397" s="24"/>
      <c r="M397" s="21"/>
      <c r="N397" s="24"/>
      <c r="O397" s="23" t="s">
        <v>33</v>
      </c>
    </row>
    <row r="398" spans="7:15" x14ac:dyDescent="0.25">
      <c r="G398" s="16" t="s">
        <v>1</v>
      </c>
      <c r="H398" s="6">
        <v>397</v>
      </c>
      <c r="I398" s="21">
        <v>4</v>
      </c>
      <c r="J398" s="24">
        <v>20</v>
      </c>
      <c r="K398" s="23">
        <v>5</v>
      </c>
      <c r="L398" s="24"/>
      <c r="M398" s="21"/>
      <c r="N398" s="24"/>
      <c r="O398" s="23" t="s">
        <v>32</v>
      </c>
    </row>
    <row r="399" spans="7:15" x14ac:dyDescent="0.25">
      <c r="G399" s="16" t="s">
        <v>1</v>
      </c>
      <c r="H399" s="6">
        <v>398</v>
      </c>
      <c r="I399" s="21">
        <v>1</v>
      </c>
      <c r="J399" s="24">
        <v>8</v>
      </c>
      <c r="K399" s="23">
        <v>17</v>
      </c>
      <c r="L399" s="24"/>
      <c r="M399" s="21"/>
      <c r="N399" s="24"/>
      <c r="O399" s="23" t="s">
        <v>33</v>
      </c>
    </row>
    <row r="400" spans="7:15" x14ac:dyDescent="0.25">
      <c r="G400" s="16" t="s">
        <v>1</v>
      </c>
      <c r="H400" s="6">
        <v>399</v>
      </c>
      <c r="I400" s="21">
        <v>3</v>
      </c>
      <c r="J400" s="24">
        <v>10</v>
      </c>
      <c r="K400" s="23">
        <v>15</v>
      </c>
      <c r="L400" s="24"/>
      <c r="M400" s="21"/>
      <c r="N400" s="24"/>
      <c r="O400" s="23" t="s">
        <v>33</v>
      </c>
    </row>
    <row r="401" spans="7:15" x14ac:dyDescent="0.25">
      <c r="G401" s="16" t="s">
        <v>1</v>
      </c>
      <c r="H401" s="6">
        <v>400</v>
      </c>
      <c r="I401" s="21">
        <v>0</v>
      </c>
      <c r="J401" s="24">
        <v>8</v>
      </c>
      <c r="K401" s="23">
        <v>17</v>
      </c>
      <c r="L401" s="24"/>
      <c r="M401" s="21"/>
      <c r="N401" s="24"/>
      <c r="O401" s="23" t="s">
        <v>33</v>
      </c>
    </row>
    <row r="402" spans="7:15" x14ac:dyDescent="0.25">
      <c r="G402" s="16" t="s">
        <v>1</v>
      </c>
      <c r="H402" s="6">
        <v>401</v>
      </c>
      <c r="I402" s="21">
        <v>5</v>
      </c>
      <c r="J402" s="24">
        <v>19</v>
      </c>
      <c r="K402" s="23">
        <v>6</v>
      </c>
      <c r="L402" s="24"/>
      <c r="M402" s="21"/>
      <c r="N402" s="24"/>
      <c r="O402" s="23" t="s">
        <v>33</v>
      </c>
    </row>
    <row r="403" spans="7:15" x14ac:dyDescent="0.25">
      <c r="G403" s="16" t="s">
        <v>1</v>
      </c>
      <c r="H403" s="6">
        <v>402</v>
      </c>
      <c r="I403" s="21">
        <v>1</v>
      </c>
      <c r="J403" s="24">
        <v>10</v>
      </c>
      <c r="K403" s="23">
        <v>15</v>
      </c>
      <c r="L403" s="24"/>
      <c r="M403" s="21"/>
      <c r="N403" s="24"/>
      <c r="O403" s="23" t="s">
        <v>33</v>
      </c>
    </row>
    <row r="404" spans="7:15" x14ac:dyDescent="0.25">
      <c r="G404" s="16" t="s">
        <v>1</v>
      </c>
      <c r="H404" s="6">
        <v>403</v>
      </c>
      <c r="I404" s="21">
        <v>3</v>
      </c>
      <c r="J404" s="24">
        <v>12</v>
      </c>
      <c r="K404" s="23">
        <v>13</v>
      </c>
      <c r="L404" s="24"/>
      <c r="M404" s="21"/>
      <c r="N404" s="24"/>
      <c r="O404" s="23" t="s">
        <v>33</v>
      </c>
    </row>
    <row r="405" spans="7:15" x14ac:dyDescent="0.25">
      <c r="G405" s="16" t="s">
        <v>1</v>
      </c>
      <c r="H405" s="6">
        <v>404</v>
      </c>
      <c r="I405" s="21">
        <v>0</v>
      </c>
      <c r="J405" s="24">
        <v>8</v>
      </c>
      <c r="K405" s="23">
        <v>17</v>
      </c>
      <c r="L405" s="24"/>
      <c r="M405" s="21"/>
      <c r="N405" s="24"/>
      <c r="O405" s="23" t="s">
        <v>33</v>
      </c>
    </row>
    <row r="406" spans="7:15" x14ac:dyDescent="0.25">
      <c r="G406" s="16" t="s">
        <v>1</v>
      </c>
      <c r="H406" s="6">
        <v>405</v>
      </c>
      <c r="I406" s="21">
        <v>6</v>
      </c>
      <c r="J406" s="24">
        <v>18</v>
      </c>
      <c r="K406" s="23">
        <v>7</v>
      </c>
      <c r="L406" s="24"/>
      <c r="M406" s="21"/>
      <c r="N406" s="24"/>
      <c r="O406" s="23" t="s">
        <v>33</v>
      </c>
    </row>
    <row r="407" spans="7:15" x14ac:dyDescent="0.25">
      <c r="G407" s="16" t="s">
        <v>1</v>
      </c>
      <c r="H407" s="6">
        <v>406</v>
      </c>
      <c r="I407" s="21">
        <v>3</v>
      </c>
      <c r="J407" s="24">
        <v>8</v>
      </c>
      <c r="K407" s="23">
        <v>17</v>
      </c>
      <c r="L407" s="24"/>
      <c r="M407" s="21"/>
      <c r="N407" s="24"/>
      <c r="O407" s="23" t="s">
        <v>33</v>
      </c>
    </row>
    <row r="408" spans="7:15" x14ac:dyDescent="0.25">
      <c r="G408" s="16" t="s">
        <v>1</v>
      </c>
      <c r="H408" s="6">
        <v>407</v>
      </c>
      <c r="I408" s="21">
        <v>1</v>
      </c>
      <c r="J408" s="24">
        <v>10</v>
      </c>
      <c r="K408" s="23">
        <v>14</v>
      </c>
      <c r="L408" s="24"/>
      <c r="M408" s="21"/>
      <c r="N408" s="24"/>
      <c r="O408" s="23" t="s">
        <v>33</v>
      </c>
    </row>
    <row r="409" spans="7:15" x14ac:dyDescent="0.25">
      <c r="G409" s="16" t="s">
        <v>1</v>
      </c>
      <c r="H409" s="6">
        <v>408</v>
      </c>
      <c r="I409" s="21">
        <v>2</v>
      </c>
      <c r="J409" s="24">
        <v>10</v>
      </c>
      <c r="K409" s="23">
        <v>14</v>
      </c>
      <c r="L409" s="24"/>
      <c r="M409" s="21"/>
      <c r="N409" s="24"/>
      <c r="O409" s="23" t="s">
        <v>33</v>
      </c>
    </row>
    <row r="410" spans="7:15" x14ac:dyDescent="0.25">
      <c r="G410" s="16" t="s">
        <v>1</v>
      </c>
      <c r="H410" s="6">
        <v>409</v>
      </c>
      <c r="I410" s="21">
        <v>3</v>
      </c>
      <c r="J410" s="24">
        <v>19</v>
      </c>
      <c r="K410" s="23">
        <v>7</v>
      </c>
      <c r="L410" s="24"/>
      <c r="M410" s="21" t="s">
        <v>32</v>
      </c>
      <c r="N410" s="24"/>
      <c r="O410" s="23" t="s">
        <v>32</v>
      </c>
    </row>
    <row r="411" spans="7:15" x14ac:dyDescent="0.25">
      <c r="G411" s="16" t="s">
        <v>1</v>
      </c>
      <c r="H411" s="6">
        <v>410</v>
      </c>
      <c r="I411" s="21">
        <v>2</v>
      </c>
      <c r="J411" s="24">
        <v>13</v>
      </c>
      <c r="K411" s="23">
        <v>12</v>
      </c>
      <c r="L411" s="24"/>
      <c r="M411" s="21"/>
      <c r="N411" s="24"/>
      <c r="O411" s="23" t="s">
        <v>33</v>
      </c>
    </row>
    <row r="412" spans="7:15" x14ac:dyDescent="0.25">
      <c r="G412" s="16" t="s">
        <v>1</v>
      </c>
      <c r="H412" s="6">
        <v>411</v>
      </c>
      <c r="I412" s="21">
        <v>1</v>
      </c>
      <c r="J412" s="24">
        <v>9</v>
      </c>
      <c r="K412" s="23">
        <v>16</v>
      </c>
      <c r="L412" s="24"/>
      <c r="M412" s="21"/>
      <c r="N412" s="24"/>
      <c r="O412" s="23" t="s">
        <v>32</v>
      </c>
    </row>
    <row r="413" spans="7:15" x14ac:dyDescent="0.25">
      <c r="G413" s="16" t="s">
        <v>1</v>
      </c>
      <c r="H413" s="6">
        <v>412</v>
      </c>
      <c r="I413" s="21">
        <v>0</v>
      </c>
      <c r="J413" s="24">
        <v>8</v>
      </c>
      <c r="K413" s="23">
        <v>17</v>
      </c>
      <c r="L413" s="24"/>
      <c r="M413" s="21"/>
      <c r="N413" s="24"/>
      <c r="O413" s="23" t="s">
        <v>33</v>
      </c>
    </row>
    <row r="414" spans="7:15" x14ac:dyDescent="0.25">
      <c r="G414" s="16" t="s">
        <v>1</v>
      </c>
      <c r="H414" s="6">
        <v>413</v>
      </c>
      <c r="I414" s="21">
        <v>4</v>
      </c>
      <c r="J414" s="24">
        <v>16</v>
      </c>
      <c r="K414" s="23">
        <v>9</v>
      </c>
      <c r="L414" s="24"/>
      <c r="M414" s="21"/>
      <c r="N414" s="24"/>
      <c r="O414" s="23" t="s">
        <v>32</v>
      </c>
    </row>
    <row r="415" spans="7:15" x14ac:dyDescent="0.25">
      <c r="G415" s="16" t="s">
        <v>1</v>
      </c>
      <c r="H415" s="6">
        <v>414</v>
      </c>
      <c r="I415" s="21">
        <v>5</v>
      </c>
      <c r="J415" s="24">
        <v>12</v>
      </c>
      <c r="K415" s="23">
        <v>13</v>
      </c>
      <c r="L415" s="24"/>
      <c r="M415" s="21"/>
      <c r="N415" s="24"/>
      <c r="O415" s="23" t="s">
        <v>33</v>
      </c>
    </row>
    <row r="416" spans="7:15" x14ac:dyDescent="0.25">
      <c r="G416" s="16" t="s">
        <v>1</v>
      </c>
      <c r="H416" s="6">
        <v>415</v>
      </c>
      <c r="I416" s="21">
        <v>3</v>
      </c>
      <c r="J416" s="24">
        <v>10</v>
      </c>
      <c r="K416" s="23">
        <v>15</v>
      </c>
      <c r="L416" s="24"/>
      <c r="M416" s="21"/>
      <c r="N416" s="24"/>
      <c r="O416" s="23" t="s">
        <v>33</v>
      </c>
    </row>
    <row r="417" spans="7:15" x14ac:dyDescent="0.25">
      <c r="G417" s="16" t="s">
        <v>1</v>
      </c>
      <c r="H417" s="6">
        <v>416</v>
      </c>
      <c r="I417" s="21">
        <v>5</v>
      </c>
      <c r="J417" s="24">
        <v>13</v>
      </c>
      <c r="K417" s="23">
        <v>12</v>
      </c>
      <c r="L417" s="24"/>
      <c r="M417" s="21"/>
      <c r="N417" s="24"/>
      <c r="O417" s="23" t="s">
        <v>33</v>
      </c>
    </row>
    <row r="418" spans="7:15" x14ac:dyDescent="0.25">
      <c r="G418" s="16" t="s">
        <v>1</v>
      </c>
      <c r="H418" s="6">
        <v>417</v>
      </c>
      <c r="I418" s="21">
        <v>5</v>
      </c>
      <c r="J418" s="24">
        <v>19</v>
      </c>
      <c r="K418" s="23">
        <v>6</v>
      </c>
      <c r="L418" s="24"/>
      <c r="M418" s="21"/>
      <c r="N418" s="24"/>
      <c r="O418" s="23" t="s">
        <v>33</v>
      </c>
    </row>
    <row r="419" spans="7:15" x14ac:dyDescent="0.25">
      <c r="G419" s="16" t="s">
        <v>1</v>
      </c>
      <c r="H419" s="6">
        <v>418</v>
      </c>
      <c r="I419" s="21">
        <v>1</v>
      </c>
      <c r="J419" s="24">
        <v>8</v>
      </c>
      <c r="K419" s="23">
        <v>17</v>
      </c>
      <c r="L419" s="24"/>
      <c r="M419" s="21"/>
      <c r="N419" s="24"/>
      <c r="O419" s="23" t="s">
        <v>33</v>
      </c>
    </row>
    <row r="420" spans="7:15" x14ac:dyDescent="0.25">
      <c r="G420" s="16" t="s">
        <v>1</v>
      </c>
      <c r="H420" s="6">
        <v>419</v>
      </c>
      <c r="I420" s="21">
        <v>0</v>
      </c>
      <c r="J420" s="24">
        <v>9</v>
      </c>
      <c r="K420" s="23">
        <v>16</v>
      </c>
      <c r="L420" s="24"/>
      <c r="M420" s="21"/>
      <c r="N420" s="24"/>
      <c r="O420" s="23" t="s">
        <v>33</v>
      </c>
    </row>
    <row r="421" spans="7:15" x14ac:dyDescent="0.25">
      <c r="G421" s="16" t="s">
        <v>1</v>
      </c>
      <c r="H421" s="6">
        <v>420</v>
      </c>
      <c r="I421" s="21">
        <v>0</v>
      </c>
      <c r="J421" s="24">
        <v>8</v>
      </c>
      <c r="K421" s="23">
        <v>17</v>
      </c>
      <c r="L421" s="24"/>
      <c r="M421" s="21"/>
      <c r="N421" s="24"/>
      <c r="O421" s="23" t="s">
        <v>32</v>
      </c>
    </row>
    <row r="422" spans="7:15" x14ac:dyDescent="0.25">
      <c r="G422" s="16" t="s">
        <v>1</v>
      </c>
      <c r="H422" s="6">
        <v>421</v>
      </c>
      <c r="I422" s="21">
        <v>0</v>
      </c>
      <c r="J422" s="24">
        <v>8</v>
      </c>
      <c r="K422" s="23">
        <v>17</v>
      </c>
      <c r="L422" s="24"/>
      <c r="M422" s="21"/>
      <c r="N422" s="24"/>
      <c r="O422" s="23" t="s">
        <v>33</v>
      </c>
    </row>
    <row r="423" spans="7:15" x14ac:dyDescent="0.25">
      <c r="G423" s="16" t="s">
        <v>1</v>
      </c>
      <c r="H423" s="6">
        <v>422</v>
      </c>
      <c r="I423" s="21">
        <v>0</v>
      </c>
      <c r="J423" s="24">
        <v>6</v>
      </c>
      <c r="K423" s="23">
        <v>19</v>
      </c>
      <c r="L423" s="24"/>
      <c r="M423" s="21"/>
      <c r="N423" s="24"/>
      <c r="O423" s="23" t="s">
        <v>33</v>
      </c>
    </row>
    <row r="424" spans="7:15" x14ac:dyDescent="0.25">
      <c r="G424" s="16" t="s">
        <v>1</v>
      </c>
      <c r="H424" s="6">
        <v>423</v>
      </c>
      <c r="I424" s="21">
        <v>0</v>
      </c>
      <c r="J424" s="24">
        <v>8</v>
      </c>
      <c r="K424" s="23">
        <v>16</v>
      </c>
      <c r="L424" s="24"/>
      <c r="M424" s="21"/>
      <c r="N424" s="24"/>
      <c r="O424" s="23" t="s">
        <v>32</v>
      </c>
    </row>
    <row r="425" spans="7:15" x14ac:dyDescent="0.25">
      <c r="G425" s="16" t="s">
        <v>1</v>
      </c>
      <c r="H425" s="6">
        <v>424</v>
      </c>
      <c r="I425" s="21">
        <v>0</v>
      </c>
      <c r="J425" s="24">
        <v>2</v>
      </c>
      <c r="K425" s="23">
        <v>23</v>
      </c>
      <c r="L425" s="24"/>
      <c r="M425" s="21"/>
      <c r="N425" s="24"/>
      <c r="O425" s="23" t="s">
        <v>33</v>
      </c>
    </row>
    <row r="426" spans="7:15" x14ac:dyDescent="0.25">
      <c r="G426" s="16" t="s">
        <v>1</v>
      </c>
      <c r="H426" s="6">
        <v>425</v>
      </c>
      <c r="I426" s="21">
        <v>1</v>
      </c>
      <c r="J426" s="24">
        <v>8</v>
      </c>
      <c r="K426" s="23">
        <v>17</v>
      </c>
      <c r="L426" s="24"/>
      <c r="M426" s="21"/>
      <c r="N426" s="24"/>
      <c r="O426" s="23" t="s">
        <v>32</v>
      </c>
    </row>
    <row r="427" spans="7:15" x14ac:dyDescent="0.25">
      <c r="G427" s="16" t="s">
        <v>1</v>
      </c>
      <c r="H427" s="6">
        <v>426</v>
      </c>
      <c r="I427" s="21">
        <v>1</v>
      </c>
      <c r="J427" s="24">
        <v>6</v>
      </c>
      <c r="K427" s="23">
        <v>19</v>
      </c>
      <c r="L427" s="24"/>
      <c r="M427" s="21"/>
      <c r="N427" s="24"/>
      <c r="O427" s="23" t="s">
        <v>33</v>
      </c>
    </row>
    <row r="428" spans="7:15" x14ac:dyDescent="0.25">
      <c r="G428" s="16" t="s">
        <v>1</v>
      </c>
      <c r="H428" s="6">
        <v>427</v>
      </c>
      <c r="I428" s="21">
        <v>2</v>
      </c>
      <c r="J428" s="24">
        <v>8</v>
      </c>
      <c r="K428" s="23">
        <v>16</v>
      </c>
      <c r="L428" s="24"/>
      <c r="M428" s="21"/>
      <c r="N428" s="24"/>
      <c r="O428" s="23" t="s">
        <v>33</v>
      </c>
    </row>
    <row r="429" spans="7:15" x14ac:dyDescent="0.25">
      <c r="G429" s="16" t="s">
        <v>1</v>
      </c>
      <c r="H429" s="6">
        <v>428</v>
      </c>
      <c r="I429" s="21">
        <v>2</v>
      </c>
      <c r="J429" s="24">
        <v>9</v>
      </c>
      <c r="K429" s="23">
        <v>15</v>
      </c>
      <c r="L429" s="24"/>
      <c r="M429" s="21"/>
      <c r="N429" s="24"/>
      <c r="O429" s="23" t="s">
        <v>33</v>
      </c>
    </row>
    <row r="430" spans="7:15" x14ac:dyDescent="0.25">
      <c r="G430" s="16" t="s">
        <v>1</v>
      </c>
      <c r="H430" s="6">
        <v>429</v>
      </c>
      <c r="I430" s="21">
        <v>0</v>
      </c>
      <c r="J430" s="24">
        <v>3</v>
      </c>
      <c r="K430" s="23">
        <v>22</v>
      </c>
      <c r="L430" s="24"/>
      <c r="M430" s="21"/>
      <c r="N430" s="24"/>
      <c r="O430" s="23" t="s">
        <v>33</v>
      </c>
    </row>
    <row r="431" spans="7:15" x14ac:dyDescent="0.25">
      <c r="G431" s="16" t="s">
        <v>1</v>
      </c>
      <c r="H431" s="6">
        <v>430</v>
      </c>
      <c r="I431" s="21">
        <v>0</v>
      </c>
      <c r="J431" s="24">
        <v>8</v>
      </c>
      <c r="K431" s="23">
        <v>17</v>
      </c>
      <c r="L431" s="24"/>
      <c r="M431" s="21"/>
      <c r="N431" s="24"/>
      <c r="O431" s="23" t="s">
        <v>32</v>
      </c>
    </row>
    <row r="432" spans="7:15" x14ac:dyDescent="0.25">
      <c r="G432" s="16" t="s">
        <v>1</v>
      </c>
      <c r="H432" s="6">
        <v>431</v>
      </c>
      <c r="I432" s="21">
        <v>0</v>
      </c>
      <c r="J432" s="24">
        <v>6</v>
      </c>
      <c r="K432" s="23">
        <v>19</v>
      </c>
      <c r="L432" s="24"/>
      <c r="M432" s="21"/>
      <c r="N432" s="24"/>
      <c r="O432" s="23" t="s">
        <v>33</v>
      </c>
    </row>
    <row r="433" spans="7:15" x14ac:dyDescent="0.25">
      <c r="G433" s="16" t="s">
        <v>1</v>
      </c>
      <c r="H433" s="6">
        <v>432</v>
      </c>
      <c r="I433" s="21">
        <v>2</v>
      </c>
      <c r="J433" s="24">
        <v>7</v>
      </c>
      <c r="K433" s="23">
        <v>18</v>
      </c>
      <c r="L433" s="24"/>
      <c r="M433" s="21"/>
      <c r="N433" s="24"/>
      <c r="O433" s="23" t="s">
        <v>33</v>
      </c>
    </row>
    <row r="434" spans="7:15" x14ac:dyDescent="0.25">
      <c r="G434" s="16" t="s">
        <v>1</v>
      </c>
      <c r="H434" s="6">
        <v>433</v>
      </c>
      <c r="I434" s="21">
        <v>0</v>
      </c>
      <c r="J434" s="24">
        <v>6</v>
      </c>
      <c r="K434" s="23">
        <v>19</v>
      </c>
      <c r="L434" s="24"/>
      <c r="M434" s="21"/>
      <c r="N434" s="24"/>
      <c r="O434" s="23" t="s">
        <v>33</v>
      </c>
    </row>
    <row r="435" spans="7:15" x14ac:dyDescent="0.25">
      <c r="G435" s="16" t="s">
        <v>1</v>
      </c>
      <c r="H435" s="6">
        <v>434</v>
      </c>
      <c r="I435" s="21">
        <v>0</v>
      </c>
      <c r="J435" s="24">
        <v>5</v>
      </c>
      <c r="K435" s="23">
        <v>19</v>
      </c>
      <c r="L435" s="24"/>
      <c r="M435" s="21"/>
      <c r="N435" s="24"/>
      <c r="O435" s="23" t="s">
        <v>33</v>
      </c>
    </row>
    <row r="436" spans="7:15" x14ac:dyDescent="0.25">
      <c r="G436" s="16" t="s">
        <v>1</v>
      </c>
      <c r="H436" s="6">
        <v>435</v>
      </c>
      <c r="I436" s="21">
        <v>1</v>
      </c>
      <c r="J436" s="24">
        <v>7</v>
      </c>
      <c r="K436" s="23">
        <v>17</v>
      </c>
      <c r="L436" s="24"/>
      <c r="M436" s="21"/>
      <c r="N436" s="24"/>
      <c r="O436" s="23" t="s">
        <v>33</v>
      </c>
    </row>
    <row r="437" spans="7:15" x14ac:dyDescent="0.25">
      <c r="G437" s="16" t="s">
        <v>1</v>
      </c>
      <c r="H437" s="6">
        <v>436</v>
      </c>
      <c r="I437" s="21">
        <v>0</v>
      </c>
      <c r="J437" s="24">
        <v>5</v>
      </c>
      <c r="K437" s="23">
        <v>20</v>
      </c>
      <c r="L437" s="24"/>
      <c r="M437" s="21"/>
      <c r="N437" s="24"/>
      <c r="O437" s="23" t="s">
        <v>33</v>
      </c>
    </row>
    <row r="438" spans="7:15" x14ac:dyDescent="0.25">
      <c r="G438" s="16" t="s">
        <v>1</v>
      </c>
      <c r="H438" s="6">
        <v>437</v>
      </c>
      <c r="I438" s="21">
        <v>2</v>
      </c>
      <c r="J438" s="24">
        <v>8</v>
      </c>
      <c r="K438" s="23">
        <v>17</v>
      </c>
      <c r="L438" s="24"/>
      <c r="M438" s="21"/>
      <c r="N438" s="24"/>
      <c r="O438" s="23" t="s">
        <v>33</v>
      </c>
    </row>
    <row r="439" spans="7:15" x14ac:dyDescent="0.25">
      <c r="G439" s="16" t="s">
        <v>1</v>
      </c>
      <c r="H439" s="6">
        <v>438</v>
      </c>
      <c r="I439" s="21">
        <v>1</v>
      </c>
      <c r="J439" s="24">
        <v>4</v>
      </c>
      <c r="K439" s="23">
        <v>21</v>
      </c>
      <c r="L439" s="24"/>
      <c r="M439" s="21"/>
      <c r="N439" s="24"/>
      <c r="O439" s="23" t="s">
        <v>33</v>
      </c>
    </row>
    <row r="440" spans="7:15" x14ac:dyDescent="0.25">
      <c r="G440" s="16" t="s">
        <v>1</v>
      </c>
      <c r="H440" s="6">
        <v>439</v>
      </c>
      <c r="I440" s="21">
        <v>1</v>
      </c>
      <c r="J440" s="24">
        <v>6</v>
      </c>
      <c r="K440" s="23">
        <v>19</v>
      </c>
      <c r="L440" s="24"/>
      <c r="M440" s="21"/>
      <c r="N440" s="24"/>
      <c r="O440" s="23" t="s">
        <v>32</v>
      </c>
    </row>
    <row r="441" spans="7:15" x14ac:dyDescent="0.25">
      <c r="G441" s="16" t="s">
        <v>1</v>
      </c>
      <c r="H441" s="6">
        <v>440</v>
      </c>
      <c r="I441" s="21">
        <v>1</v>
      </c>
      <c r="J441" s="24">
        <v>6</v>
      </c>
      <c r="K441" s="23">
        <v>19</v>
      </c>
      <c r="L441" s="24"/>
      <c r="M441" s="21"/>
      <c r="N441" s="24"/>
      <c r="O441" s="23" t="s">
        <v>33</v>
      </c>
    </row>
    <row r="442" spans="7:15" x14ac:dyDescent="0.25">
      <c r="G442" s="16" t="s">
        <v>1</v>
      </c>
      <c r="H442" s="6">
        <v>441</v>
      </c>
      <c r="I442" s="21">
        <v>0</v>
      </c>
      <c r="J442" s="24">
        <v>2</v>
      </c>
      <c r="K442" s="23">
        <v>23</v>
      </c>
      <c r="L442" s="24"/>
      <c r="M442" s="21"/>
      <c r="N442" s="24"/>
      <c r="O442" s="23" t="s">
        <v>33</v>
      </c>
    </row>
    <row r="443" spans="7:15" x14ac:dyDescent="0.25">
      <c r="G443" s="16" t="s">
        <v>1</v>
      </c>
      <c r="H443" s="6">
        <v>442</v>
      </c>
      <c r="I443" s="21">
        <v>0</v>
      </c>
      <c r="J443" s="24">
        <v>6</v>
      </c>
      <c r="K443" s="23">
        <v>19</v>
      </c>
      <c r="L443" s="24"/>
      <c r="M443" s="21"/>
      <c r="N443" s="24"/>
      <c r="O443" s="23" t="s">
        <v>33</v>
      </c>
    </row>
    <row r="444" spans="7:15" x14ac:dyDescent="0.25">
      <c r="G444" s="16" t="s">
        <v>1</v>
      </c>
      <c r="H444" s="6">
        <v>443</v>
      </c>
      <c r="I444" s="21">
        <v>1</v>
      </c>
      <c r="J444" s="24">
        <v>10</v>
      </c>
      <c r="K444" s="23">
        <v>15</v>
      </c>
      <c r="L444" s="24"/>
      <c r="M444" s="21"/>
      <c r="N444" s="24"/>
      <c r="O444" s="23" t="s">
        <v>33</v>
      </c>
    </row>
    <row r="445" spans="7:15" x14ac:dyDescent="0.25">
      <c r="G445" s="16" t="s">
        <v>1</v>
      </c>
      <c r="H445" s="6">
        <v>444</v>
      </c>
      <c r="I445" s="21">
        <v>0</v>
      </c>
      <c r="J445" s="24">
        <v>2</v>
      </c>
      <c r="K445" s="23">
        <v>23</v>
      </c>
      <c r="L445" s="24"/>
      <c r="M445" s="21"/>
      <c r="N445" s="24"/>
      <c r="O445" s="23" t="s">
        <v>33</v>
      </c>
    </row>
    <row r="446" spans="7:15" x14ac:dyDescent="0.25">
      <c r="G446" s="16" t="s">
        <v>1</v>
      </c>
      <c r="H446" s="6">
        <v>445</v>
      </c>
      <c r="I446" s="21">
        <v>0</v>
      </c>
      <c r="J446" s="24">
        <v>5</v>
      </c>
      <c r="K446" s="23">
        <v>20</v>
      </c>
      <c r="L446" s="24"/>
      <c r="M446" s="21"/>
      <c r="N446" s="24"/>
      <c r="O446" s="23" t="s">
        <v>33</v>
      </c>
    </row>
    <row r="447" spans="7:15" x14ac:dyDescent="0.25">
      <c r="G447" s="16" t="s">
        <v>1</v>
      </c>
      <c r="H447" s="6">
        <v>446</v>
      </c>
      <c r="I447" s="21">
        <v>13</v>
      </c>
      <c r="J447" s="24">
        <v>23</v>
      </c>
      <c r="K447" s="23">
        <v>4</v>
      </c>
      <c r="L447" s="24"/>
      <c r="M447" s="21" t="s">
        <v>33</v>
      </c>
      <c r="N447" s="24"/>
      <c r="O447" s="23" t="s">
        <v>33</v>
      </c>
    </row>
    <row r="448" spans="7:15" x14ac:dyDescent="0.25">
      <c r="G448" s="16" t="s">
        <v>1</v>
      </c>
      <c r="H448" s="6">
        <v>447</v>
      </c>
      <c r="I448" s="21">
        <v>8</v>
      </c>
      <c r="J448" s="24">
        <v>19</v>
      </c>
      <c r="K448" s="23">
        <v>6</v>
      </c>
      <c r="L448" s="24"/>
      <c r="M448" s="21"/>
      <c r="N448" s="24"/>
      <c r="O448" s="23" t="s">
        <v>32</v>
      </c>
    </row>
    <row r="449" spans="7:15" x14ac:dyDescent="0.25">
      <c r="G449" s="16" t="s">
        <v>1</v>
      </c>
      <c r="H449" s="6">
        <v>448</v>
      </c>
      <c r="I449" s="21">
        <v>8</v>
      </c>
      <c r="J449" s="24">
        <v>18</v>
      </c>
      <c r="K449" s="23">
        <v>7</v>
      </c>
      <c r="L449" s="24"/>
      <c r="M449" s="21"/>
      <c r="N449" s="24"/>
      <c r="O449" s="23" t="s">
        <v>33</v>
      </c>
    </row>
    <row r="450" spans="7:15" x14ac:dyDescent="0.25">
      <c r="G450" s="16" t="s">
        <v>1</v>
      </c>
      <c r="H450" s="6">
        <v>449</v>
      </c>
      <c r="I450" s="21">
        <v>11</v>
      </c>
      <c r="J450" s="24">
        <v>19</v>
      </c>
      <c r="K450" s="23">
        <v>6</v>
      </c>
      <c r="L450" s="24"/>
      <c r="M450" s="21"/>
      <c r="N450" s="24"/>
      <c r="O450" s="23" t="s">
        <v>33</v>
      </c>
    </row>
    <row r="451" spans="7:15" x14ac:dyDescent="0.25">
      <c r="G451" s="16" t="s">
        <v>1</v>
      </c>
      <c r="H451" s="6">
        <v>450</v>
      </c>
      <c r="I451" s="21">
        <v>7</v>
      </c>
      <c r="J451" s="24">
        <v>15</v>
      </c>
      <c r="K451" s="23">
        <v>10</v>
      </c>
      <c r="L451" s="24"/>
      <c r="M451" s="21"/>
      <c r="N451" s="24"/>
      <c r="O451" s="23" t="s">
        <v>33</v>
      </c>
    </row>
    <row r="452" spans="7:15" x14ac:dyDescent="0.25">
      <c r="G452" s="16" t="s">
        <v>1</v>
      </c>
      <c r="H452" s="6">
        <v>451</v>
      </c>
      <c r="I452" s="21">
        <v>16</v>
      </c>
      <c r="J452" s="24">
        <v>24</v>
      </c>
      <c r="K452" s="23">
        <v>2</v>
      </c>
      <c r="L452" s="24"/>
      <c r="M452" s="21" t="s">
        <v>32</v>
      </c>
      <c r="N452" s="24"/>
      <c r="O452" s="23" t="s">
        <v>32</v>
      </c>
    </row>
    <row r="453" spans="7:15" x14ac:dyDescent="0.25">
      <c r="G453" s="16" t="s">
        <v>1</v>
      </c>
      <c r="H453" s="6">
        <v>452</v>
      </c>
      <c r="I453" s="21">
        <v>6</v>
      </c>
      <c r="J453" s="24">
        <v>14</v>
      </c>
      <c r="K453" s="23">
        <v>11</v>
      </c>
      <c r="L453" s="24"/>
      <c r="M453" s="21"/>
      <c r="N453" s="24"/>
      <c r="O453" s="23" t="s">
        <v>32</v>
      </c>
    </row>
    <row r="454" spans="7:15" x14ac:dyDescent="0.25">
      <c r="G454" s="16" t="s">
        <v>1</v>
      </c>
      <c r="H454" s="6">
        <v>453</v>
      </c>
      <c r="I454" s="21">
        <v>7</v>
      </c>
      <c r="J454" s="24">
        <v>21</v>
      </c>
      <c r="K454" s="23">
        <v>4</v>
      </c>
      <c r="L454" s="24"/>
      <c r="M454" s="21"/>
      <c r="N454" s="24"/>
      <c r="O454" s="23" t="s">
        <v>33</v>
      </c>
    </row>
    <row r="455" spans="7:15" x14ac:dyDescent="0.25">
      <c r="G455" s="16" t="s">
        <v>1</v>
      </c>
      <c r="H455" s="6">
        <v>454</v>
      </c>
      <c r="I455" s="21">
        <v>7</v>
      </c>
      <c r="J455" s="24">
        <v>13</v>
      </c>
      <c r="K455" s="23">
        <v>12</v>
      </c>
      <c r="L455" s="24"/>
      <c r="M455" s="21"/>
      <c r="N455" s="24"/>
      <c r="O455" s="23" t="s">
        <v>33</v>
      </c>
    </row>
    <row r="456" spans="7:15" x14ac:dyDescent="0.25">
      <c r="G456" s="16" t="s">
        <v>1</v>
      </c>
      <c r="H456" s="6">
        <v>455</v>
      </c>
      <c r="I456" s="21">
        <v>2</v>
      </c>
      <c r="J456" s="24">
        <v>14</v>
      </c>
      <c r="K456" s="23">
        <v>11</v>
      </c>
      <c r="L456" s="24"/>
      <c r="M456" s="21"/>
      <c r="N456" s="24"/>
      <c r="O456" s="23" t="s">
        <v>32</v>
      </c>
    </row>
    <row r="457" spans="7:15" x14ac:dyDescent="0.25">
      <c r="G457" s="16" t="s">
        <v>1</v>
      </c>
      <c r="H457" s="6">
        <v>456</v>
      </c>
      <c r="I457" s="21">
        <v>1</v>
      </c>
      <c r="J457" s="24">
        <v>14</v>
      </c>
      <c r="K457" s="23">
        <v>11</v>
      </c>
      <c r="L457" s="24"/>
      <c r="M457" s="21"/>
      <c r="N457" s="24"/>
      <c r="O457" s="23" t="s">
        <v>32</v>
      </c>
    </row>
    <row r="458" spans="7:15" x14ac:dyDescent="0.25">
      <c r="G458" s="16" t="s">
        <v>1</v>
      </c>
      <c r="H458" s="6">
        <v>457</v>
      </c>
      <c r="I458" s="21">
        <v>2</v>
      </c>
      <c r="J458" s="24">
        <v>15</v>
      </c>
      <c r="K458" s="23">
        <v>11</v>
      </c>
      <c r="L458" s="24"/>
      <c r="M458" s="21" t="s">
        <v>32</v>
      </c>
      <c r="N458" s="24"/>
      <c r="O458" s="23" t="s">
        <v>33</v>
      </c>
    </row>
    <row r="459" spans="7:15" x14ac:dyDescent="0.25">
      <c r="G459" s="16" t="s">
        <v>1</v>
      </c>
      <c r="H459" s="6">
        <v>458</v>
      </c>
      <c r="I459" s="21">
        <v>1</v>
      </c>
      <c r="J459" s="24">
        <v>11</v>
      </c>
      <c r="K459" s="23">
        <v>14</v>
      </c>
      <c r="L459" s="24"/>
      <c r="M459" s="21"/>
      <c r="N459" s="24"/>
      <c r="O459" s="23" t="s">
        <v>33</v>
      </c>
    </row>
    <row r="460" spans="7:15" x14ac:dyDescent="0.25">
      <c r="G460" s="16" t="s">
        <v>1</v>
      </c>
      <c r="H460" s="6">
        <v>459</v>
      </c>
      <c r="I460" s="21">
        <v>8</v>
      </c>
      <c r="J460" s="24">
        <v>20</v>
      </c>
      <c r="K460" s="23">
        <v>5</v>
      </c>
      <c r="L460" s="24"/>
      <c r="M460" s="21"/>
      <c r="N460" s="24"/>
      <c r="O460" s="23" t="s">
        <v>33</v>
      </c>
    </row>
    <row r="461" spans="7:15" x14ac:dyDescent="0.25">
      <c r="G461" s="16" t="s">
        <v>1</v>
      </c>
      <c r="H461" s="6">
        <v>460</v>
      </c>
      <c r="I461" s="21">
        <v>0</v>
      </c>
      <c r="J461" s="24">
        <v>13</v>
      </c>
      <c r="K461" s="23">
        <v>12</v>
      </c>
      <c r="L461" s="24"/>
      <c r="M461" s="21"/>
      <c r="N461" s="24"/>
      <c r="O461" s="23" t="s">
        <v>33</v>
      </c>
    </row>
    <row r="462" spans="7:15" x14ac:dyDescent="0.25">
      <c r="G462" s="16" t="s">
        <v>1</v>
      </c>
      <c r="H462" s="6">
        <v>461</v>
      </c>
      <c r="I462" s="21">
        <v>0</v>
      </c>
      <c r="J462" s="24">
        <v>10</v>
      </c>
      <c r="K462" s="23">
        <v>15</v>
      </c>
      <c r="L462" s="24"/>
      <c r="M462" s="21"/>
      <c r="N462" s="24"/>
      <c r="O462" s="23" t="s">
        <v>33</v>
      </c>
    </row>
    <row r="463" spans="7:15" x14ac:dyDescent="0.25">
      <c r="G463" s="16" t="s">
        <v>1</v>
      </c>
      <c r="H463" s="6">
        <v>462</v>
      </c>
      <c r="I463" s="21">
        <v>0</v>
      </c>
      <c r="J463" s="24">
        <v>9</v>
      </c>
      <c r="K463" s="23">
        <v>16</v>
      </c>
      <c r="L463" s="24"/>
      <c r="M463" s="21"/>
      <c r="N463" s="24"/>
      <c r="O463" s="23" t="s">
        <v>32</v>
      </c>
    </row>
    <row r="464" spans="7:15" x14ac:dyDescent="0.25">
      <c r="G464" s="16" t="s">
        <v>1</v>
      </c>
      <c r="H464" s="6">
        <v>463</v>
      </c>
      <c r="I464" s="21">
        <v>4</v>
      </c>
      <c r="J464" s="24">
        <v>15</v>
      </c>
      <c r="K464" s="23">
        <v>10</v>
      </c>
      <c r="L464" s="24"/>
      <c r="M464" s="21"/>
      <c r="N464" s="24"/>
      <c r="O464" s="23" t="s">
        <v>33</v>
      </c>
    </row>
    <row r="465" spans="7:15" x14ac:dyDescent="0.25">
      <c r="G465" s="16" t="s">
        <v>1</v>
      </c>
      <c r="H465" s="6">
        <v>464</v>
      </c>
      <c r="I465" s="21">
        <v>0</v>
      </c>
      <c r="J465" s="24">
        <v>4</v>
      </c>
      <c r="K465" s="23">
        <v>21</v>
      </c>
      <c r="L465" s="24"/>
      <c r="M465" s="21"/>
      <c r="N465" s="24"/>
      <c r="O465" s="23" t="s">
        <v>33</v>
      </c>
    </row>
    <row r="466" spans="7:15" x14ac:dyDescent="0.25">
      <c r="G466" s="16" t="s">
        <v>1</v>
      </c>
      <c r="H466" s="6">
        <v>465</v>
      </c>
      <c r="I466" s="21">
        <v>3</v>
      </c>
      <c r="J466" s="24">
        <v>12</v>
      </c>
      <c r="K466" s="23">
        <v>13</v>
      </c>
      <c r="L466" s="24"/>
      <c r="M466" s="21"/>
      <c r="N466" s="24"/>
      <c r="O466" s="23" t="s">
        <v>33</v>
      </c>
    </row>
    <row r="467" spans="7:15" x14ac:dyDescent="0.25">
      <c r="G467" s="16" t="s">
        <v>1</v>
      </c>
      <c r="H467" s="6">
        <v>466</v>
      </c>
      <c r="I467" s="21">
        <v>3</v>
      </c>
      <c r="J467" s="24">
        <v>9</v>
      </c>
      <c r="K467" s="23">
        <v>16</v>
      </c>
      <c r="L467" s="24"/>
      <c r="M467" s="21"/>
      <c r="N467" s="24"/>
      <c r="O467" s="23" t="s">
        <v>33</v>
      </c>
    </row>
    <row r="468" spans="7:15" x14ac:dyDescent="0.25">
      <c r="G468" s="16" t="s">
        <v>1</v>
      </c>
      <c r="H468" s="6">
        <v>467</v>
      </c>
      <c r="I468" s="21">
        <v>8</v>
      </c>
      <c r="J468" s="24">
        <v>24</v>
      </c>
      <c r="K468" s="23">
        <v>2</v>
      </c>
      <c r="L468" s="24"/>
      <c r="M468" s="21" t="s">
        <v>32</v>
      </c>
      <c r="N468" s="24"/>
      <c r="O468" s="23" t="s">
        <v>32</v>
      </c>
    </row>
    <row r="469" spans="7:15" x14ac:dyDescent="0.25">
      <c r="G469" s="16" t="s">
        <v>1</v>
      </c>
      <c r="H469" s="6">
        <v>468</v>
      </c>
      <c r="I469" s="21">
        <v>5</v>
      </c>
      <c r="J469" s="24">
        <v>16</v>
      </c>
      <c r="K469" s="23">
        <v>9</v>
      </c>
      <c r="L469" s="24"/>
      <c r="M469" s="21"/>
      <c r="N469" s="24"/>
      <c r="O469" s="23" t="s">
        <v>33</v>
      </c>
    </row>
    <row r="470" spans="7:15" x14ac:dyDescent="0.25">
      <c r="G470" s="16" t="s">
        <v>1</v>
      </c>
      <c r="H470" s="6">
        <v>469</v>
      </c>
      <c r="I470" s="21">
        <v>5</v>
      </c>
      <c r="J470" s="24">
        <v>18</v>
      </c>
      <c r="K470" s="23">
        <v>7</v>
      </c>
      <c r="L470" s="24"/>
      <c r="M470" s="21"/>
      <c r="N470" s="24"/>
      <c r="O470" s="23" t="s">
        <v>32</v>
      </c>
    </row>
    <row r="471" spans="7:15" x14ac:dyDescent="0.25">
      <c r="G471" s="16" t="s">
        <v>1</v>
      </c>
      <c r="H471" s="6">
        <v>470</v>
      </c>
      <c r="I471" s="21">
        <v>4</v>
      </c>
      <c r="J471" s="24">
        <v>11</v>
      </c>
      <c r="K471" s="23">
        <v>14</v>
      </c>
      <c r="L471" s="24"/>
      <c r="M471" s="21"/>
      <c r="N471" s="24"/>
      <c r="O471" s="23" t="s">
        <v>33</v>
      </c>
    </row>
    <row r="472" spans="7:15" x14ac:dyDescent="0.25">
      <c r="G472" s="16" t="s">
        <v>1</v>
      </c>
      <c r="H472" s="6">
        <v>471</v>
      </c>
      <c r="I472" s="21">
        <v>8</v>
      </c>
      <c r="J472" s="24">
        <v>17</v>
      </c>
      <c r="K472" s="23">
        <v>8</v>
      </c>
      <c r="L472" s="24"/>
      <c r="M472" s="21"/>
      <c r="N472" s="24"/>
      <c r="O472" s="23" t="s">
        <v>33</v>
      </c>
    </row>
    <row r="473" spans="7:15" x14ac:dyDescent="0.25">
      <c r="G473" s="16" t="s">
        <v>1</v>
      </c>
      <c r="H473" s="6">
        <v>472</v>
      </c>
      <c r="I473" s="21">
        <v>4</v>
      </c>
      <c r="J473" s="24">
        <v>12</v>
      </c>
      <c r="K473" s="23">
        <v>13</v>
      </c>
      <c r="L473" s="24"/>
      <c r="M473" s="21"/>
      <c r="N473" s="24"/>
      <c r="O473" s="23" t="s">
        <v>33</v>
      </c>
    </row>
    <row r="474" spans="7:15" x14ac:dyDescent="0.25">
      <c r="G474" s="16" t="s">
        <v>1</v>
      </c>
      <c r="H474" s="6">
        <v>473</v>
      </c>
      <c r="I474" s="21">
        <v>5</v>
      </c>
      <c r="J474" s="24">
        <v>14</v>
      </c>
      <c r="K474" s="23">
        <v>11</v>
      </c>
      <c r="L474" s="24"/>
      <c r="M474" s="21"/>
      <c r="N474" s="24"/>
      <c r="O474" s="23" t="s">
        <v>33</v>
      </c>
    </row>
    <row r="475" spans="7:15" x14ac:dyDescent="0.25">
      <c r="G475" s="16" t="s">
        <v>1</v>
      </c>
      <c r="H475" s="6">
        <v>474</v>
      </c>
      <c r="I475" s="21">
        <v>3</v>
      </c>
      <c r="J475" s="24">
        <v>10</v>
      </c>
      <c r="K475" s="23">
        <v>15</v>
      </c>
      <c r="L475" s="24"/>
      <c r="M475" s="21"/>
      <c r="N475" s="24"/>
      <c r="O475" s="23" t="s">
        <v>33</v>
      </c>
    </row>
    <row r="476" spans="7:15" x14ac:dyDescent="0.25">
      <c r="G476" s="16" t="s">
        <v>1</v>
      </c>
      <c r="H476" s="6">
        <v>475</v>
      </c>
      <c r="I476" s="21">
        <v>0</v>
      </c>
      <c r="J476" s="24">
        <v>6</v>
      </c>
      <c r="K476" s="23">
        <v>19</v>
      </c>
      <c r="L476" s="24"/>
      <c r="M476" s="21"/>
      <c r="N476" s="24"/>
      <c r="O476" s="23" t="s">
        <v>33</v>
      </c>
    </row>
    <row r="477" spans="7:15" x14ac:dyDescent="0.25">
      <c r="G477" s="16" t="s">
        <v>1</v>
      </c>
      <c r="H477" s="6">
        <v>476</v>
      </c>
      <c r="I477" s="21">
        <v>0</v>
      </c>
      <c r="J477" s="24">
        <v>10</v>
      </c>
      <c r="K477" s="23">
        <v>15</v>
      </c>
      <c r="L477" s="24"/>
      <c r="M477" s="21"/>
      <c r="N477" s="24"/>
      <c r="O477" s="23" t="s">
        <v>33</v>
      </c>
    </row>
    <row r="478" spans="7:15" x14ac:dyDescent="0.25">
      <c r="G478" s="16" t="s">
        <v>1</v>
      </c>
      <c r="H478" s="6">
        <v>477</v>
      </c>
      <c r="I478" s="21">
        <v>0</v>
      </c>
      <c r="J478" s="24">
        <v>15</v>
      </c>
      <c r="K478" s="23">
        <v>10</v>
      </c>
      <c r="L478" s="24"/>
      <c r="M478" s="21"/>
      <c r="N478" s="24"/>
      <c r="O478" s="23" t="s">
        <v>33</v>
      </c>
    </row>
    <row r="479" spans="7:15" x14ac:dyDescent="0.25">
      <c r="G479" s="16" t="s">
        <v>1</v>
      </c>
      <c r="H479" s="6">
        <v>478</v>
      </c>
      <c r="I479" s="21">
        <v>0</v>
      </c>
      <c r="J479" s="24">
        <v>10</v>
      </c>
      <c r="K479" s="23">
        <v>15</v>
      </c>
      <c r="L479" s="24"/>
      <c r="M479" s="21"/>
      <c r="N479" s="24"/>
      <c r="O479" s="23" t="s">
        <v>33</v>
      </c>
    </row>
    <row r="480" spans="7:15" x14ac:dyDescent="0.25">
      <c r="G480" s="16" t="s">
        <v>1</v>
      </c>
      <c r="H480" s="6">
        <v>479</v>
      </c>
      <c r="I480" s="21">
        <v>7</v>
      </c>
      <c r="J480" s="24">
        <v>20</v>
      </c>
      <c r="K480" s="23">
        <v>5</v>
      </c>
      <c r="L480" s="24"/>
      <c r="M480" s="21"/>
      <c r="N480" s="24"/>
      <c r="O480" s="23" t="s">
        <v>32</v>
      </c>
    </row>
    <row r="481" spans="7:15" x14ac:dyDescent="0.25">
      <c r="G481" s="16" t="s">
        <v>1</v>
      </c>
      <c r="H481" s="6">
        <v>480</v>
      </c>
      <c r="I481" s="21">
        <v>2</v>
      </c>
      <c r="J481" s="24">
        <v>13</v>
      </c>
      <c r="K481" s="23">
        <v>12</v>
      </c>
      <c r="L481" s="24"/>
      <c r="M481" s="21"/>
      <c r="N481" s="24"/>
      <c r="O481" s="23" t="s">
        <v>32</v>
      </c>
    </row>
    <row r="482" spans="7:15" x14ac:dyDescent="0.25">
      <c r="G482" s="16" t="s">
        <v>1</v>
      </c>
      <c r="H482" s="6">
        <v>481</v>
      </c>
      <c r="I482" s="21">
        <v>3</v>
      </c>
      <c r="J482" s="24">
        <v>15</v>
      </c>
      <c r="K482" s="23">
        <v>10</v>
      </c>
      <c r="L482" s="24"/>
      <c r="M482" s="21"/>
      <c r="N482" s="24"/>
      <c r="O482" s="23" t="s">
        <v>33</v>
      </c>
    </row>
    <row r="483" spans="7:15" x14ac:dyDescent="0.25">
      <c r="G483" s="16" t="s">
        <v>1</v>
      </c>
      <c r="H483" s="6">
        <v>482</v>
      </c>
      <c r="I483" s="21">
        <v>3</v>
      </c>
      <c r="J483" s="24">
        <v>12</v>
      </c>
      <c r="K483" s="23">
        <v>13</v>
      </c>
      <c r="L483" s="24"/>
      <c r="M483" s="21"/>
      <c r="N483" s="24"/>
      <c r="O483" s="23" t="s">
        <v>33</v>
      </c>
    </row>
    <row r="484" spans="7:15" x14ac:dyDescent="0.25">
      <c r="G484" s="16" t="s">
        <v>1</v>
      </c>
      <c r="H484" s="6">
        <v>483</v>
      </c>
      <c r="I484" s="21">
        <v>8</v>
      </c>
      <c r="J484" s="24">
        <v>23</v>
      </c>
      <c r="K484" s="23">
        <v>3</v>
      </c>
      <c r="L484" s="24"/>
      <c r="M484" s="21" t="s">
        <v>32</v>
      </c>
      <c r="N484" s="24"/>
      <c r="O484" s="23" t="s">
        <v>32</v>
      </c>
    </row>
    <row r="485" spans="7:15" x14ac:dyDescent="0.25">
      <c r="G485" s="16" t="s">
        <v>1</v>
      </c>
      <c r="H485" s="6">
        <v>484</v>
      </c>
      <c r="I485" s="21">
        <v>5</v>
      </c>
      <c r="J485" s="24">
        <v>13</v>
      </c>
      <c r="K485" s="23">
        <v>12</v>
      </c>
      <c r="L485" s="24"/>
      <c r="M485" s="21"/>
      <c r="N485" s="24"/>
      <c r="O485" s="23" t="s">
        <v>33</v>
      </c>
    </row>
    <row r="486" spans="7:15" x14ac:dyDescent="0.25">
      <c r="G486" s="16" t="s">
        <v>1</v>
      </c>
      <c r="H486" s="6">
        <v>485</v>
      </c>
      <c r="I486" s="21">
        <v>10</v>
      </c>
      <c r="J486" s="24">
        <v>18</v>
      </c>
      <c r="K486" s="23">
        <v>7</v>
      </c>
      <c r="L486" s="24"/>
      <c r="M486" s="21"/>
      <c r="N486" s="24"/>
      <c r="O486" s="23" t="s">
        <v>33</v>
      </c>
    </row>
    <row r="487" spans="7:15" x14ac:dyDescent="0.25">
      <c r="G487" s="16" t="s">
        <v>1</v>
      </c>
      <c r="H487" s="6">
        <v>486</v>
      </c>
      <c r="I487" s="21">
        <v>4</v>
      </c>
      <c r="J487" s="24">
        <v>13</v>
      </c>
      <c r="K487" s="23">
        <v>12</v>
      </c>
      <c r="L487" s="24"/>
      <c r="M487" s="21"/>
      <c r="N487" s="24"/>
      <c r="O487" s="23" t="s">
        <v>33</v>
      </c>
    </row>
    <row r="488" spans="7:15" x14ac:dyDescent="0.25">
      <c r="G488" s="16" t="s">
        <v>1</v>
      </c>
      <c r="H488" s="6">
        <v>487</v>
      </c>
      <c r="I488" s="21">
        <v>10</v>
      </c>
      <c r="J488" s="24">
        <v>20</v>
      </c>
      <c r="K488" s="23">
        <v>6</v>
      </c>
      <c r="L488" s="24"/>
      <c r="M488" s="21" t="s">
        <v>32</v>
      </c>
      <c r="N488" s="24"/>
      <c r="O488" s="23" t="s">
        <v>32</v>
      </c>
    </row>
    <row r="489" spans="7:15" x14ac:dyDescent="0.25">
      <c r="G489" s="16" t="s">
        <v>1</v>
      </c>
      <c r="H489" s="6">
        <v>488</v>
      </c>
      <c r="I489" s="21">
        <v>5</v>
      </c>
      <c r="J489" s="24">
        <v>12</v>
      </c>
      <c r="K489" s="23">
        <v>13</v>
      </c>
      <c r="L489" s="24"/>
      <c r="M489" s="21"/>
      <c r="N489" s="24"/>
      <c r="O489" s="23" t="s">
        <v>33</v>
      </c>
    </row>
    <row r="490" spans="7:15" x14ac:dyDescent="0.25">
      <c r="G490" s="16" t="s">
        <v>1</v>
      </c>
      <c r="H490" s="6">
        <v>489</v>
      </c>
      <c r="I490" s="21">
        <v>8</v>
      </c>
      <c r="J490" s="24">
        <v>20</v>
      </c>
      <c r="K490" s="23">
        <v>5</v>
      </c>
      <c r="L490" s="24"/>
      <c r="M490" s="21"/>
      <c r="N490" s="24"/>
      <c r="O490" s="23" t="s">
        <v>32</v>
      </c>
    </row>
    <row r="491" spans="7:15" x14ac:dyDescent="0.25">
      <c r="G491" s="16" t="s">
        <v>1</v>
      </c>
      <c r="H491" s="6">
        <v>490</v>
      </c>
      <c r="I491" s="21">
        <v>2</v>
      </c>
      <c r="J491" s="24">
        <v>15</v>
      </c>
      <c r="K491" s="23">
        <v>10</v>
      </c>
      <c r="L491" s="24"/>
      <c r="M491" s="21"/>
      <c r="N491" s="24"/>
      <c r="O491" s="23" t="s">
        <v>33</v>
      </c>
    </row>
    <row r="492" spans="7:15" x14ac:dyDescent="0.25">
      <c r="G492" s="16" t="s">
        <v>1</v>
      </c>
      <c r="H492" s="6">
        <v>491</v>
      </c>
      <c r="I492" s="21">
        <v>7</v>
      </c>
      <c r="J492" s="24">
        <v>20</v>
      </c>
      <c r="K492" s="23">
        <v>5</v>
      </c>
      <c r="L492" s="24"/>
      <c r="M492" s="21"/>
      <c r="N492" s="24"/>
      <c r="O492" s="23" t="s">
        <v>33</v>
      </c>
    </row>
    <row r="493" spans="7:15" x14ac:dyDescent="0.25">
      <c r="G493" s="16" t="s">
        <v>1</v>
      </c>
      <c r="H493" s="6">
        <v>492</v>
      </c>
      <c r="I493" s="21">
        <v>0</v>
      </c>
      <c r="J493" s="24">
        <v>12</v>
      </c>
      <c r="K493" s="23">
        <v>13</v>
      </c>
      <c r="L493" s="24"/>
      <c r="M493" s="21"/>
      <c r="N493" s="24"/>
      <c r="O493" s="23" t="s">
        <v>33</v>
      </c>
    </row>
    <row r="494" spans="7:15" x14ac:dyDescent="0.25">
      <c r="G494" s="16" t="s">
        <v>1</v>
      </c>
      <c r="H494" s="6">
        <v>493</v>
      </c>
      <c r="I494" s="21">
        <v>6</v>
      </c>
      <c r="J494" s="24">
        <v>18</v>
      </c>
      <c r="K494" s="23">
        <v>7</v>
      </c>
      <c r="L494" s="24"/>
      <c r="M494" s="21"/>
      <c r="N494" s="24"/>
      <c r="O494" s="23" t="s">
        <v>33</v>
      </c>
    </row>
    <row r="495" spans="7:15" x14ac:dyDescent="0.25">
      <c r="G495" s="16" t="s">
        <v>1</v>
      </c>
      <c r="H495" s="6">
        <v>494</v>
      </c>
      <c r="I495" s="21">
        <v>3</v>
      </c>
      <c r="J495" s="24">
        <v>12</v>
      </c>
      <c r="K495" s="23">
        <v>13</v>
      </c>
      <c r="L495" s="24"/>
      <c r="M495" s="21"/>
      <c r="N495" s="24"/>
      <c r="O495" s="23" t="s">
        <v>33</v>
      </c>
    </row>
    <row r="496" spans="7:15" x14ac:dyDescent="0.25">
      <c r="G496" s="16" t="s">
        <v>1</v>
      </c>
      <c r="H496" s="6">
        <v>495</v>
      </c>
      <c r="I496" s="21">
        <v>12</v>
      </c>
      <c r="J496" s="24">
        <v>20</v>
      </c>
      <c r="K496" s="23">
        <v>6</v>
      </c>
      <c r="L496" s="24" t="s">
        <v>41</v>
      </c>
      <c r="M496" s="21" t="s">
        <v>32</v>
      </c>
      <c r="N496" s="24"/>
      <c r="O496" s="23" t="s">
        <v>32</v>
      </c>
    </row>
    <row r="497" spans="7:15" x14ac:dyDescent="0.25">
      <c r="G497" s="16" t="s">
        <v>1</v>
      </c>
      <c r="H497" s="6">
        <v>496</v>
      </c>
      <c r="I497" s="21">
        <v>3</v>
      </c>
      <c r="J497" s="24">
        <v>10</v>
      </c>
      <c r="K497" s="23">
        <v>15</v>
      </c>
      <c r="L497" s="24"/>
      <c r="M497" s="21"/>
      <c r="N497" s="24"/>
      <c r="O497" s="23" t="s">
        <v>33</v>
      </c>
    </row>
    <row r="498" spans="7:15" x14ac:dyDescent="0.25">
      <c r="G498" s="16" t="s">
        <v>1</v>
      </c>
      <c r="H498" s="6">
        <v>497</v>
      </c>
      <c r="I498" s="21">
        <v>1</v>
      </c>
      <c r="J498" s="24">
        <v>9</v>
      </c>
      <c r="K498" s="23">
        <v>16</v>
      </c>
      <c r="L498" s="24"/>
      <c r="M498" s="21"/>
      <c r="N498" s="24"/>
      <c r="O498" s="23" t="s">
        <v>33</v>
      </c>
    </row>
    <row r="499" spans="7:15" x14ac:dyDescent="0.25">
      <c r="G499" s="16" t="s">
        <v>1</v>
      </c>
      <c r="H499" s="6">
        <v>498</v>
      </c>
      <c r="I499" s="21">
        <v>1</v>
      </c>
      <c r="J499" s="24">
        <v>8</v>
      </c>
      <c r="K499" s="23">
        <v>17</v>
      </c>
      <c r="L499" s="24"/>
      <c r="M499" s="21"/>
      <c r="N499" s="24"/>
      <c r="O499" s="23" t="s">
        <v>33</v>
      </c>
    </row>
    <row r="500" spans="7:15" x14ac:dyDescent="0.25">
      <c r="G500" s="16" t="s">
        <v>1</v>
      </c>
      <c r="H500" s="6">
        <v>499</v>
      </c>
      <c r="I500" s="21">
        <v>0</v>
      </c>
      <c r="J500" s="24">
        <v>9</v>
      </c>
      <c r="K500" s="23">
        <v>16</v>
      </c>
      <c r="L500" s="24"/>
      <c r="M500" s="21"/>
      <c r="N500" s="24"/>
      <c r="O500" s="23" t="s">
        <v>33</v>
      </c>
    </row>
    <row r="501" spans="7:15" x14ac:dyDescent="0.25">
      <c r="G501" s="16" t="s">
        <v>1</v>
      </c>
      <c r="H501" s="6">
        <v>500</v>
      </c>
      <c r="I501" s="21">
        <v>0</v>
      </c>
      <c r="J501" s="24">
        <v>8</v>
      </c>
      <c r="K501" s="23">
        <v>17</v>
      </c>
      <c r="L501" s="24"/>
      <c r="M501" s="21"/>
      <c r="N501" s="24"/>
      <c r="O501" s="23" t="s">
        <v>32</v>
      </c>
    </row>
    <row r="502" spans="7:15" x14ac:dyDescent="0.25">
      <c r="G502" s="16" t="s">
        <v>1</v>
      </c>
      <c r="H502" s="6">
        <v>501</v>
      </c>
      <c r="I502" s="21">
        <v>4</v>
      </c>
      <c r="J502" s="24">
        <v>12</v>
      </c>
      <c r="K502" s="23">
        <v>13</v>
      </c>
      <c r="L502" s="24"/>
      <c r="M502" s="21"/>
      <c r="N502" s="24"/>
      <c r="O502" s="23" t="s">
        <v>33</v>
      </c>
    </row>
    <row r="503" spans="7:15" x14ac:dyDescent="0.25">
      <c r="G503" s="16" t="s">
        <v>1</v>
      </c>
      <c r="H503" s="6">
        <v>502</v>
      </c>
      <c r="I503" s="21">
        <v>3</v>
      </c>
      <c r="J503" s="24">
        <v>10</v>
      </c>
      <c r="K503" s="23">
        <v>15</v>
      </c>
      <c r="L503" s="24"/>
      <c r="M503" s="21"/>
      <c r="N503" s="24"/>
      <c r="O503" s="23" t="s">
        <v>33</v>
      </c>
    </row>
    <row r="504" spans="7:15" x14ac:dyDescent="0.25">
      <c r="G504" s="16" t="s">
        <v>1</v>
      </c>
      <c r="H504" s="6">
        <v>503</v>
      </c>
      <c r="I504" s="21">
        <v>7</v>
      </c>
      <c r="J504" s="24">
        <v>20</v>
      </c>
      <c r="K504" s="23">
        <v>5</v>
      </c>
      <c r="L504" s="24"/>
      <c r="M504" s="21"/>
      <c r="N504" s="24"/>
      <c r="O504" s="23" t="s">
        <v>33</v>
      </c>
    </row>
    <row r="505" spans="7:15" x14ac:dyDescent="0.25">
      <c r="G505" s="16" t="s">
        <v>1</v>
      </c>
      <c r="H505" s="6">
        <v>504</v>
      </c>
      <c r="I505" s="21">
        <v>4</v>
      </c>
      <c r="J505" s="24">
        <v>14</v>
      </c>
      <c r="K505" s="23">
        <v>11</v>
      </c>
      <c r="L505" s="24"/>
      <c r="M505" s="21"/>
      <c r="N505" s="24"/>
      <c r="O505" s="23" t="s">
        <v>33</v>
      </c>
    </row>
    <row r="506" spans="7:15" x14ac:dyDescent="0.25">
      <c r="G506" s="16" t="s">
        <v>1</v>
      </c>
      <c r="H506" s="6">
        <v>505</v>
      </c>
      <c r="I506" s="21">
        <v>2</v>
      </c>
      <c r="J506" s="24">
        <v>12</v>
      </c>
      <c r="K506" s="23">
        <v>13</v>
      </c>
      <c r="L506" s="24"/>
      <c r="M506" s="21"/>
      <c r="N506" s="24"/>
      <c r="O506" s="23" t="s">
        <v>33</v>
      </c>
    </row>
    <row r="507" spans="7:15" x14ac:dyDescent="0.25">
      <c r="G507" s="16" t="s">
        <v>1</v>
      </c>
      <c r="H507" s="6">
        <v>506</v>
      </c>
      <c r="I507" s="21">
        <v>1</v>
      </c>
      <c r="J507" s="24">
        <v>9</v>
      </c>
      <c r="K507" s="23">
        <v>16</v>
      </c>
      <c r="L507" s="24"/>
      <c r="M507" s="21"/>
      <c r="N507" s="24"/>
      <c r="O507" s="23" t="s">
        <v>33</v>
      </c>
    </row>
    <row r="508" spans="7:15" x14ac:dyDescent="0.25">
      <c r="G508" s="16" t="s">
        <v>1</v>
      </c>
      <c r="H508" s="6">
        <v>507</v>
      </c>
      <c r="I508" s="21">
        <v>3</v>
      </c>
      <c r="J508" s="24">
        <v>15</v>
      </c>
      <c r="K508" s="23">
        <v>10</v>
      </c>
      <c r="L508" s="24"/>
      <c r="M508" s="21"/>
      <c r="N508" s="24"/>
      <c r="O508" s="23" t="s">
        <v>32</v>
      </c>
    </row>
    <row r="509" spans="7:15" x14ac:dyDescent="0.25">
      <c r="G509" s="16" t="s">
        <v>1</v>
      </c>
      <c r="H509" s="6">
        <v>508</v>
      </c>
      <c r="I509" s="21">
        <v>1</v>
      </c>
      <c r="J509" s="24">
        <v>7</v>
      </c>
      <c r="K509" s="23">
        <v>18</v>
      </c>
      <c r="L509" s="24"/>
      <c r="M509" s="21"/>
      <c r="N509" s="24"/>
      <c r="O509" s="23" t="s">
        <v>33</v>
      </c>
    </row>
    <row r="510" spans="7:15" x14ac:dyDescent="0.25">
      <c r="G510" s="16" t="s">
        <v>1</v>
      </c>
      <c r="H510" s="6">
        <v>509</v>
      </c>
      <c r="I510" s="21">
        <v>2</v>
      </c>
      <c r="J510" s="24">
        <v>16</v>
      </c>
      <c r="K510" s="23">
        <v>10</v>
      </c>
      <c r="L510" s="24" t="s">
        <v>41</v>
      </c>
      <c r="M510" s="21" t="s">
        <v>32</v>
      </c>
      <c r="N510" s="24"/>
      <c r="O510" s="23" t="s">
        <v>33</v>
      </c>
    </row>
    <row r="511" spans="7:15" x14ac:dyDescent="0.25">
      <c r="G511" s="16" t="s">
        <v>1</v>
      </c>
      <c r="H511" s="6">
        <v>510</v>
      </c>
      <c r="I511" s="21">
        <v>3</v>
      </c>
      <c r="J511" s="24">
        <v>11</v>
      </c>
      <c r="K511" s="23">
        <v>14</v>
      </c>
      <c r="L511" s="24"/>
      <c r="M511" s="21"/>
      <c r="N511" s="24"/>
      <c r="O511" s="23" t="s">
        <v>33</v>
      </c>
    </row>
    <row r="512" spans="7:15" x14ac:dyDescent="0.25">
      <c r="G512" s="16" t="s">
        <v>1</v>
      </c>
      <c r="H512" s="6">
        <v>511</v>
      </c>
      <c r="I512" s="21">
        <v>3</v>
      </c>
      <c r="J512" s="24">
        <v>11</v>
      </c>
      <c r="K512" s="23">
        <v>13</v>
      </c>
      <c r="L512" s="24"/>
      <c r="M512" s="21"/>
      <c r="N512" s="24"/>
      <c r="O512" s="23" t="s">
        <v>33</v>
      </c>
    </row>
    <row r="513" spans="7:15" x14ac:dyDescent="0.25">
      <c r="G513" s="16" t="s">
        <v>1</v>
      </c>
      <c r="H513" s="6">
        <v>512</v>
      </c>
      <c r="I513" s="21">
        <v>2</v>
      </c>
      <c r="J513" s="24">
        <v>7</v>
      </c>
      <c r="K513" s="23">
        <v>18</v>
      </c>
      <c r="L513" s="24"/>
      <c r="M513" s="21"/>
      <c r="N513" s="24"/>
      <c r="O513" s="23" t="s">
        <v>33</v>
      </c>
    </row>
    <row r="514" spans="7:15" x14ac:dyDescent="0.25">
      <c r="G514" s="16" t="s">
        <v>1</v>
      </c>
      <c r="H514" s="6">
        <v>513</v>
      </c>
      <c r="I514" s="21">
        <v>5</v>
      </c>
      <c r="J514" s="24">
        <v>15</v>
      </c>
      <c r="K514" s="23">
        <v>10</v>
      </c>
      <c r="L514" s="24"/>
      <c r="M514" s="21"/>
      <c r="N514" s="24"/>
      <c r="O514" s="23" t="s">
        <v>33</v>
      </c>
    </row>
    <row r="515" spans="7:15" x14ac:dyDescent="0.25">
      <c r="G515" s="16" t="s">
        <v>1</v>
      </c>
      <c r="H515" s="6">
        <v>514</v>
      </c>
      <c r="I515" s="21">
        <v>4</v>
      </c>
      <c r="J515" s="24">
        <v>14</v>
      </c>
      <c r="K515" s="23">
        <v>11</v>
      </c>
      <c r="L515" s="24"/>
      <c r="M515" s="21"/>
      <c r="N515" s="24"/>
      <c r="O515" s="23" t="s">
        <v>33</v>
      </c>
    </row>
    <row r="516" spans="7:15" x14ac:dyDescent="0.25">
      <c r="G516" s="16" t="s">
        <v>1</v>
      </c>
      <c r="H516" s="6">
        <v>515</v>
      </c>
      <c r="I516" s="21">
        <v>5</v>
      </c>
      <c r="J516" s="24">
        <v>16</v>
      </c>
      <c r="K516" s="23">
        <v>9</v>
      </c>
      <c r="L516" s="24"/>
      <c r="M516" s="21"/>
      <c r="N516" s="24"/>
      <c r="O516" s="23" t="s">
        <v>32</v>
      </c>
    </row>
    <row r="517" spans="7:15" x14ac:dyDescent="0.25">
      <c r="G517" s="16" t="s">
        <v>1</v>
      </c>
      <c r="H517" s="6">
        <v>516</v>
      </c>
      <c r="I517" s="21">
        <v>6</v>
      </c>
      <c r="J517" s="24">
        <v>14</v>
      </c>
      <c r="K517" s="23">
        <v>11</v>
      </c>
      <c r="L517" s="24"/>
      <c r="M517" s="21"/>
      <c r="N517" s="24"/>
      <c r="O517" s="23" t="s">
        <v>33</v>
      </c>
    </row>
    <row r="518" spans="7:15" x14ac:dyDescent="0.25">
      <c r="G518" s="16" t="s">
        <v>1</v>
      </c>
      <c r="H518" s="6">
        <v>517</v>
      </c>
      <c r="I518" s="21">
        <v>14</v>
      </c>
      <c r="J518" s="24">
        <v>25</v>
      </c>
      <c r="K518" s="23">
        <v>1</v>
      </c>
      <c r="L518" s="24"/>
      <c r="M518" s="21" t="s">
        <v>32</v>
      </c>
      <c r="N518" s="24"/>
      <c r="O518" s="23" t="s">
        <v>32</v>
      </c>
    </row>
    <row r="519" spans="7:15" x14ac:dyDescent="0.25">
      <c r="G519" s="16" t="s">
        <v>1</v>
      </c>
      <c r="H519" s="6">
        <v>518</v>
      </c>
      <c r="I519" s="21">
        <v>2</v>
      </c>
      <c r="J519" s="24">
        <v>14</v>
      </c>
      <c r="K519" s="23">
        <v>11</v>
      </c>
      <c r="L519" s="24"/>
      <c r="M519" s="21"/>
      <c r="N519" s="24"/>
      <c r="O519" s="23" t="s">
        <v>33</v>
      </c>
    </row>
    <row r="520" spans="7:15" x14ac:dyDescent="0.25">
      <c r="G520" s="16" t="s">
        <v>1</v>
      </c>
      <c r="H520" s="6">
        <v>519</v>
      </c>
      <c r="I520" s="21">
        <v>3</v>
      </c>
      <c r="J520" s="24">
        <v>20</v>
      </c>
      <c r="K520" s="23">
        <v>6</v>
      </c>
      <c r="L520" s="24"/>
      <c r="M520" s="21" t="s">
        <v>32</v>
      </c>
      <c r="N520" s="24"/>
      <c r="O520" s="23" t="s">
        <v>33</v>
      </c>
    </row>
    <row r="521" spans="7:15" x14ac:dyDescent="0.25">
      <c r="G521" s="16" t="s">
        <v>1</v>
      </c>
      <c r="H521" s="6">
        <v>520</v>
      </c>
      <c r="I521" s="21">
        <v>3</v>
      </c>
      <c r="J521" s="24">
        <v>17</v>
      </c>
      <c r="K521" s="23">
        <v>8</v>
      </c>
      <c r="L521" s="24"/>
      <c r="M521" s="21"/>
      <c r="N521" s="24"/>
      <c r="O521" s="23" t="s">
        <v>33</v>
      </c>
    </row>
    <row r="522" spans="7:15" x14ac:dyDescent="0.25">
      <c r="G522" s="16" t="s">
        <v>1</v>
      </c>
      <c r="H522" s="6">
        <v>521</v>
      </c>
      <c r="I522" s="21">
        <v>6</v>
      </c>
      <c r="J522" s="24">
        <v>18</v>
      </c>
      <c r="K522" s="23">
        <v>8</v>
      </c>
      <c r="L522" s="24"/>
      <c r="M522" s="21" t="s">
        <v>32</v>
      </c>
      <c r="N522" s="24"/>
      <c r="O522" s="23" t="s">
        <v>33</v>
      </c>
    </row>
    <row r="523" spans="7:15" x14ac:dyDescent="0.25">
      <c r="G523" s="16" t="s">
        <v>1</v>
      </c>
      <c r="H523" s="6">
        <v>522</v>
      </c>
      <c r="I523" s="21">
        <v>3</v>
      </c>
      <c r="J523" s="24">
        <v>16</v>
      </c>
      <c r="K523" s="23">
        <v>9</v>
      </c>
      <c r="L523" s="24"/>
      <c r="M523" s="21"/>
      <c r="N523" s="24"/>
      <c r="O523" s="23" t="s">
        <v>32</v>
      </c>
    </row>
    <row r="524" spans="7:15" x14ac:dyDescent="0.25">
      <c r="G524" s="16" t="s">
        <v>1</v>
      </c>
      <c r="H524" s="6">
        <v>523</v>
      </c>
      <c r="I524" s="21">
        <v>1</v>
      </c>
      <c r="J524" s="24">
        <v>9</v>
      </c>
      <c r="K524" s="23">
        <v>16</v>
      </c>
      <c r="L524" s="24"/>
      <c r="M524" s="21"/>
      <c r="N524" s="24"/>
      <c r="O524" s="23" t="s">
        <v>33</v>
      </c>
    </row>
    <row r="525" spans="7:15" x14ac:dyDescent="0.25">
      <c r="G525" s="16" t="s">
        <v>1</v>
      </c>
      <c r="H525" s="6">
        <v>524</v>
      </c>
      <c r="I525" s="21">
        <v>4</v>
      </c>
      <c r="J525" s="24">
        <v>15</v>
      </c>
      <c r="K525" s="23">
        <v>10</v>
      </c>
      <c r="L525" s="24"/>
      <c r="M525" s="21"/>
      <c r="N525" s="24"/>
      <c r="O525" s="23" t="s">
        <v>32</v>
      </c>
    </row>
    <row r="526" spans="7:15" x14ac:dyDescent="0.25">
      <c r="G526" s="16" t="s">
        <v>1</v>
      </c>
      <c r="H526" s="6">
        <v>525</v>
      </c>
      <c r="I526" s="21">
        <v>5</v>
      </c>
      <c r="J526" s="24">
        <v>14</v>
      </c>
      <c r="K526" s="23">
        <v>11</v>
      </c>
      <c r="L526" s="24"/>
      <c r="M526" s="21"/>
      <c r="N526" s="24"/>
      <c r="O526" s="23" t="s">
        <v>33</v>
      </c>
    </row>
    <row r="527" spans="7:15" x14ac:dyDescent="0.25">
      <c r="G527" s="16" t="s">
        <v>1</v>
      </c>
      <c r="H527" s="6">
        <v>526</v>
      </c>
      <c r="I527" s="21">
        <v>4</v>
      </c>
      <c r="J527" s="24">
        <v>12</v>
      </c>
      <c r="K527" s="23">
        <v>13</v>
      </c>
      <c r="L527" s="24"/>
      <c r="M527" s="21"/>
      <c r="N527" s="24"/>
      <c r="O527" s="23" t="s">
        <v>33</v>
      </c>
    </row>
    <row r="528" spans="7:15" x14ac:dyDescent="0.25">
      <c r="G528" s="16" t="s">
        <v>1</v>
      </c>
      <c r="H528" s="6">
        <v>527</v>
      </c>
      <c r="I528" s="21">
        <v>2</v>
      </c>
      <c r="J528" s="24">
        <v>7</v>
      </c>
      <c r="K528" s="23">
        <v>18</v>
      </c>
      <c r="L528" s="24"/>
      <c r="M528" s="21"/>
      <c r="N528" s="24"/>
      <c r="O528" s="23" t="s">
        <v>33</v>
      </c>
    </row>
    <row r="529" spans="7:15" x14ac:dyDescent="0.25">
      <c r="G529" s="16" t="s">
        <v>1</v>
      </c>
      <c r="H529" s="6">
        <v>528</v>
      </c>
      <c r="I529" s="21">
        <v>1</v>
      </c>
      <c r="J529" s="24">
        <v>7</v>
      </c>
      <c r="K529" s="23">
        <v>18</v>
      </c>
      <c r="L529" s="24"/>
      <c r="M529" s="21"/>
      <c r="N529" s="24"/>
      <c r="O529" s="23" t="s">
        <v>33</v>
      </c>
    </row>
    <row r="530" spans="7:15" x14ac:dyDescent="0.25">
      <c r="G530" s="16" t="s">
        <v>1</v>
      </c>
      <c r="H530" s="6">
        <v>529</v>
      </c>
      <c r="I530" s="21">
        <v>10</v>
      </c>
      <c r="J530" s="24">
        <v>21</v>
      </c>
      <c r="K530" s="23">
        <v>6</v>
      </c>
      <c r="L530" s="24" t="s">
        <v>41</v>
      </c>
      <c r="M530" s="21" t="s">
        <v>44</v>
      </c>
      <c r="N530" s="24"/>
      <c r="O530" s="23" t="s">
        <v>32</v>
      </c>
    </row>
    <row r="531" spans="7:15" x14ac:dyDescent="0.25">
      <c r="G531" s="16" t="s">
        <v>1</v>
      </c>
      <c r="H531" s="6">
        <v>530</v>
      </c>
      <c r="I531" s="21">
        <v>1</v>
      </c>
      <c r="J531" s="24">
        <v>7</v>
      </c>
      <c r="K531" s="23">
        <v>17</v>
      </c>
      <c r="L531" s="24"/>
      <c r="M531" s="21"/>
      <c r="N531" s="24"/>
      <c r="O531" s="23" t="s">
        <v>33</v>
      </c>
    </row>
    <row r="532" spans="7:15" x14ac:dyDescent="0.25">
      <c r="G532" s="16" t="s">
        <v>1</v>
      </c>
      <c r="H532" s="6">
        <v>531</v>
      </c>
      <c r="I532" s="21">
        <v>7</v>
      </c>
      <c r="J532" s="24">
        <v>18</v>
      </c>
      <c r="K532" s="23">
        <v>8</v>
      </c>
      <c r="L532" s="24" t="s">
        <v>41</v>
      </c>
      <c r="M532" s="21" t="s">
        <v>32</v>
      </c>
      <c r="N532" s="24"/>
      <c r="O532" s="23" t="s">
        <v>32</v>
      </c>
    </row>
    <row r="533" spans="7:15" x14ac:dyDescent="0.25">
      <c r="G533" s="16" t="s">
        <v>1</v>
      </c>
      <c r="H533" s="6">
        <v>532</v>
      </c>
      <c r="I533" s="21">
        <v>5</v>
      </c>
      <c r="J533" s="24">
        <v>11</v>
      </c>
      <c r="K533" s="23">
        <v>14</v>
      </c>
      <c r="L533" s="24"/>
      <c r="M533" s="21"/>
      <c r="N533" s="24"/>
      <c r="O533" s="23" t="s">
        <v>33</v>
      </c>
    </row>
    <row r="534" spans="7:15" x14ac:dyDescent="0.25">
      <c r="G534" s="16" t="s">
        <v>1</v>
      </c>
      <c r="H534" s="6">
        <v>533</v>
      </c>
      <c r="I534" s="21">
        <v>9</v>
      </c>
      <c r="J534" s="24">
        <v>22</v>
      </c>
      <c r="K534" s="23">
        <v>4</v>
      </c>
      <c r="L534" s="24" t="s">
        <v>41</v>
      </c>
      <c r="M534" s="21" t="s">
        <v>44</v>
      </c>
      <c r="N534" s="24"/>
      <c r="O534" s="23" t="s">
        <v>32</v>
      </c>
    </row>
    <row r="535" spans="7:15" x14ac:dyDescent="0.25">
      <c r="G535" s="16" t="s">
        <v>1</v>
      </c>
      <c r="H535" s="6">
        <v>534</v>
      </c>
      <c r="I535" s="21">
        <v>1</v>
      </c>
      <c r="J535" s="24">
        <v>9</v>
      </c>
      <c r="K535" s="23">
        <v>16</v>
      </c>
      <c r="L535" s="24"/>
      <c r="M535" s="21"/>
      <c r="N535" s="24"/>
      <c r="O535" s="23" t="s">
        <v>33</v>
      </c>
    </row>
    <row r="536" spans="7:15" x14ac:dyDescent="0.25">
      <c r="G536" s="16" t="s">
        <v>1</v>
      </c>
      <c r="H536" s="6">
        <v>535</v>
      </c>
      <c r="I536" s="21">
        <v>0</v>
      </c>
      <c r="J536" s="24">
        <v>11</v>
      </c>
      <c r="K536" s="23">
        <v>14</v>
      </c>
      <c r="L536" s="24"/>
      <c r="M536" s="21"/>
      <c r="N536" s="24"/>
      <c r="O536" s="23" t="s">
        <v>32</v>
      </c>
    </row>
    <row r="537" spans="7:15" x14ac:dyDescent="0.25">
      <c r="G537" s="16" t="s">
        <v>1</v>
      </c>
      <c r="H537" s="6">
        <v>536</v>
      </c>
      <c r="I537" s="21">
        <v>0</v>
      </c>
      <c r="J537" s="24">
        <v>4</v>
      </c>
      <c r="K537" s="23">
        <v>22</v>
      </c>
      <c r="L537" s="24"/>
      <c r="M537" s="21" t="s">
        <v>32</v>
      </c>
      <c r="N537" s="24"/>
      <c r="O537" s="23" t="s">
        <v>33</v>
      </c>
    </row>
    <row r="538" spans="7:15" x14ac:dyDescent="0.25">
      <c r="G538" s="16" t="s">
        <v>1</v>
      </c>
      <c r="H538" s="6">
        <v>537</v>
      </c>
      <c r="I538" s="21">
        <v>2</v>
      </c>
      <c r="J538" s="24">
        <v>20</v>
      </c>
      <c r="K538" s="23">
        <v>5</v>
      </c>
      <c r="L538" s="24"/>
      <c r="M538" s="21"/>
      <c r="N538" s="24"/>
      <c r="O538" s="23" t="s">
        <v>32</v>
      </c>
    </row>
    <row r="539" spans="7:15" x14ac:dyDescent="0.25">
      <c r="G539" s="16" t="s">
        <v>1</v>
      </c>
      <c r="H539" s="6">
        <v>538</v>
      </c>
      <c r="I539" s="21">
        <v>1</v>
      </c>
      <c r="J539" s="24">
        <v>9</v>
      </c>
      <c r="K539" s="23">
        <v>16</v>
      </c>
      <c r="L539" s="24"/>
      <c r="M539" s="21" t="s">
        <v>32</v>
      </c>
      <c r="N539" s="24"/>
      <c r="O539" s="23" t="s">
        <v>33</v>
      </c>
    </row>
    <row r="540" spans="7:15" x14ac:dyDescent="0.25">
      <c r="G540" s="16" t="s">
        <v>1</v>
      </c>
      <c r="H540" s="6">
        <v>539</v>
      </c>
      <c r="I540" s="21">
        <v>0</v>
      </c>
      <c r="J540" s="24">
        <v>7</v>
      </c>
      <c r="K540" s="23">
        <v>18</v>
      </c>
      <c r="L540" s="24"/>
      <c r="M540" s="21"/>
      <c r="N540" s="24"/>
      <c r="O540" s="23" t="s">
        <v>33</v>
      </c>
    </row>
    <row r="541" spans="7:15" x14ac:dyDescent="0.25">
      <c r="G541" s="16" t="s">
        <v>1</v>
      </c>
      <c r="H541" s="6">
        <v>540</v>
      </c>
      <c r="I541" s="21">
        <v>0</v>
      </c>
      <c r="J541" s="24">
        <v>4</v>
      </c>
      <c r="K541" s="23">
        <v>21</v>
      </c>
      <c r="L541" s="24"/>
      <c r="M541" s="21"/>
      <c r="N541" s="24"/>
      <c r="O541" s="23" t="s">
        <v>33</v>
      </c>
    </row>
    <row r="542" spans="7:15" x14ac:dyDescent="0.25">
      <c r="G542" s="16" t="s">
        <v>1</v>
      </c>
      <c r="H542" s="6">
        <v>541</v>
      </c>
      <c r="I542" s="21">
        <v>2</v>
      </c>
      <c r="J542" s="24">
        <v>11</v>
      </c>
      <c r="K542" s="23">
        <v>14</v>
      </c>
      <c r="L542" s="24" t="s">
        <v>41</v>
      </c>
      <c r="M542" s="21" t="s">
        <v>32</v>
      </c>
      <c r="N542" s="24"/>
      <c r="O542" s="23" t="s">
        <v>32</v>
      </c>
    </row>
    <row r="543" spans="7:15" x14ac:dyDescent="0.25">
      <c r="G543" s="16" t="s">
        <v>1</v>
      </c>
      <c r="H543" s="6">
        <v>542</v>
      </c>
      <c r="I543" s="21">
        <v>1</v>
      </c>
      <c r="J543" s="24">
        <v>7</v>
      </c>
      <c r="K543" s="23">
        <v>18</v>
      </c>
      <c r="L543" s="24"/>
      <c r="M543" s="21"/>
      <c r="N543" s="24"/>
      <c r="O543" s="23" t="s">
        <v>33</v>
      </c>
    </row>
    <row r="544" spans="7:15" x14ac:dyDescent="0.25">
      <c r="G544" s="16" t="s">
        <v>1</v>
      </c>
      <c r="H544" s="6">
        <v>543</v>
      </c>
      <c r="I544" s="21">
        <v>0</v>
      </c>
      <c r="J544" s="24">
        <v>6</v>
      </c>
      <c r="K544" s="23">
        <v>19</v>
      </c>
      <c r="L544" s="24"/>
      <c r="M544" s="21"/>
      <c r="N544" s="24"/>
      <c r="O544" s="23" t="s">
        <v>33</v>
      </c>
    </row>
    <row r="545" spans="7:15" x14ac:dyDescent="0.25">
      <c r="G545" s="16" t="s">
        <v>1</v>
      </c>
      <c r="H545" s="6">
        <v>544</v>
      </c>
      <c r="I545" s="21">
        <v>1</v>
      </c>
      <c r="J545" s="24">
        <v>4</v>
      </c>
      <c r="K545" s="23">
        <v>21</v>
      </c>
      <c r="L545" s="24"/>
      <c r="M545" s="21"/>
      <c r="N545" s="24"/>
      <c r="O545" s="23" t="s">
        <v>33</v>
      </c>
    </row>
    <row r="546" spans="7:15" x14ac:dyDescent="0.25">
      <c r="G546" s="16" t="s">
        <v>1</v>
      </c>
      <c r="H546" s="6">
        <v>545</v>
      </c>
      <c r="I546" s="21">
        <v>0</v>
      </c>
      <c r="J546" s="24">
        <v>4</v>
      </c>
      <c r="K546" s="23">
        <v>21</v>
      </c>
      <c r="L546" s="24"/>
      <c r="M546" s="21"/>
      <c r="N546" s="24"/>
      <c r="O546" s="23" t="s">
        <v>33</v>
      </c>
    </row>
    <row r="547" spans="7:15" x14ac:dyDescent="0.25">
      <c r="G547" s="16" t="s">
        <v>1</v>
      </c>
      <c r="H547" s="6">
        <v>546</v>
      </c>
      <c r="I547" s="21">
        <v>1</v>
      </c>
      <c r="J547" s="24">
        <v>3</v>
      </c>
      <c r="K547" s="23">
        <v>22</v>
      </c>
      <c r="L547" s="24"/>
      <c r="M547" s="21"/>
      <c r="N547" s="24"/>
      <c r="O547" s="23" t="s">
        <v>33</v>
      </c>
    </row>
    <row r="548" spans="7:15" x14ac:dyDescent="0.25">
      <c r="G548" s="16" t="s">
        <v>1</v>
      </c>
      <c r="H548" s="6">
        <v>547</v>
      </c>
      <c r="I548" s="21">
        <v>0</v>
      </c>
      <c r="J548" s="24">
        <v>3</v>
      </c>
      <c r="K548" s="23">
        <v>22</v>
      </c>
      <c r="L548" s="24"/>
      <c r="M548" s="21"/>
      <c r="N548" s="24"/>
      <c r="O548" s="23" t="s">
        <v>33</v>
      </c>
    </row>
    <row r="549" spans="7:15" x14ac:dyDescent="0.25">
      <c r="G549" s="16" t="s">
        <v>1</v>
      </c>
      <c r="H549" s="6">
        <v>548</v>
      </c>
      <c r="I549" s="21">
        <v>0</v>
      </c>
      <c r="J549" s="24">
        <v>0</v>
      </c>
      <c r="K549" s="23">
        <v>25</v>
      </c>
      <c r="L549" s="24"/>
      <c r="M549" s="21"/>
      <c r="N549" s="24"/>
      <c r="O549" s="23" t="s">
        <v>33</v>
      </c>
    </row>
    <row r="550" spans="7:15" x14ac:dyDescent="0.25">
      <c r="G550" s="16" t="s">
        <v>1</v>
      </c>
      <c r="H550" s="6">
        <v>549</v>
      </c>
      <c r="I550" s="21">
        <v>0</v>
      </c>
      <c r="J550" s="24">
        <v>7</v>
      </c>
      <c r="K550" s="23">
        <v>18</v>
      </c>
      <c r="L550" s="24"/>
      <c r="M550" s="21"/>
      <c r="N550" s="24"/>
      <c r="O550" s="23" t="s">
        <v>32</v>
      </c>
    </row>
    <row r="551" spans="7:15" x14ac:dyDescent="0.25">
      <c r="G551" s="16" t="s">
        <v>1</v>
      </c>
      <c r="H551" s="6">
        <v>550</v>
      </c>
      <c r="I551" s="21">
        <v>0</v>
      </c>
      <c r="J551" s="24">
        <v>3</v>
      </c>
      <c r="K551" s="23">
        <v>22</v>
      </c>
      <c r="L551" s="24"/>
      <c r="M551" s="21"/>
      <c r="N551" s="24"/>
      <c r="O551" s="23" t="s">
        <v>33</v>
      </c>
    </row>
    <row r="552" spans="7:15" x14ac:dyDescent="0.25">
      <c r="G552" s="16" t="s">
        <v>1</v>
      </c>
      <c r="H552" s="6">
        <v>551</v>
      </c>
      <c r="I552" s="21">
        <v>2</v>
      </c>
      <c r="J552" s="24">
        <v>17</v>
      </c>
      <c r="K552" s="23">
        <v>9</v>
      </c>
      <c r="L552" s="24" t="s">
        <v>41</v>
      </c>
      <c r="M552" s="21" t="s">
        <v>32</v>
      </c>
      <c r="N552" s="24"/>
      <c r="O552" s="23" t="s">
        <v>32</v>
      </c>
    </row>
    <row r="553" spans="7:15" x14ac:dyDescent="0.25">
      <c r="G553" s="16" t="s">
        <v>1</v>
      </c>
      <c r="H553" s="6">
        <v>552</v>
      </c>
      <c r="I553" s="21">
        <v>0</v>
      </c>
      <c r="J553" s="24">
        <v>9</v>
      </c>
      <c r="K553" s="23">
        <v>17</v>
      </c>
      <c r="L553" s="24"/>
      <c r="M553" s="21" t="s">
        <v>32</v>
      </c>
      <c r="N553" s="24"/>
      <c r="O553" s="23" t="s">
        <v>33</v>
      </c>
    </row>
    <row r="554" spans="7:15" x14ac:dyDescent="0.25">
      <c r="G554" s="16" t="s">
        <v>1</v>
      </c>
      <c r="H554" s="6">
        <v>553</v>
      </c>
      <c r="I554" s="21">
        <v>0</v>
      </c>
      <c r="J554" s="24">
        <v>8</v>
      </c>
      <c r="K554" s="23">
        <v>17</v>
      </c>
      <c r="L554" s="24"/>
      <c r="M554" s="21"/>
      <c r="N554" s="24"/>
      <c r="O554" s="23" t="s">
        <v>33</v>
      </c>
    </row>
    <row r="555" spans="7:15" x14ac:dyDescent="0.25">
      <c r="G555" s="16" t="s">
        <v>1</v>
      </c>
      <c r="H555" s="6">
        <v>554</v>
      </c>
      <c r="I555" s="21">
        <v>0</v>
      </c>
      <c r="J555" s="24">
        <v>9</v>
      </c>
      <c r="K555" s="23">
        <v>17</v>
      </c>
      <c r="L555" s="24"/>
      <c r="M555" s="21" t="s">
        <v>32</v>
      </c>
      <c r="N555" s="24"/>
      <c r="O555" s="23" t="s">
        <v>32</v>
      </c>
    </row>
    <row r="556" spans="7:15" x14ac:dyDescent="0.25">
      <c r="G556" s="16" t="s">
        <v>1</v>
      </c>
      <c r="H556" s="6">
        <v>555</v>
      </c>
      <c r="I556" s="21">
        <v>0</v>
      </c>
      <c r="J556" s="24">
        <v>9</v>
      </c>
      <c r="K556" s="23">
        <v>16</v>
      </c>
      <c r="L556" s="24"/>
      <c r="M556" s="21"/>
      <c r="N556" s="24"/>
      <c r="O556" s="23" t="s">
        <v>32</v>
      </c>
    </row>
    <row r="557" spans="7:15" x14ac:dyDescent="0.25">
      <c r="G557" s="16" t="s">
        <v>1</v>
      </c>
      <c r="H557" s="6">
        <v>556</v>
      </c>
      <c r="I557" s="21">
        <v>0</v>
      </c>
      <c r="J557" s="24">
        <v>7</v>
      </c>
      <c r="K557" s="23">
        <v>18</v>
      </c>
      <c r="L557" s="24"/>
      <c r="M557" s="21"/>
      <c r="N557" s="24"/>
      <c r="O557" s="23" t="s">
        <v>33</v>
      </c>
    </row>
    <row r="558" spans="7:15" x14ac:dyDescent="0.25">
      <c r="G558" s="16" t="s">
        <v>1</v>
      </c>
      <c r="H558" s="6">
        <v>557</v>
      </c>
      <c r="I558" s="21">
        <v>1</v>
      </c>
      <c r="J558" s="24">
        <v>16</v>
      </c>
      <c r="K558" s="23">
        <v>9</v>
      </c>
      <c r="L558" s="24"/>
      <c r="M558" s="21"/>
      <c r="N558" s="24"/>
      <c r="O558" s="23" t="s">
        <v>32</v>
      </c>
    </row>
    <row r="559" spans="7:15" x14ac:dyDescent="0.25">
      <c r="G559" s="16" t="s">
        <v>1</v>
      </c>
      <c r="H559" s="6">
        <v>558</v>
      </c>
      <c r="I559" s="21">
        <v>0</v>
      </c>
      <c r="J559" s="24">
        <v>9</v>
      </c>
      <c r="K559" s="23">
        <v>17</v>
      </c>
      <c r="L559" s="24"/>
      <c r="M559" s="21" t="s">
        <v>44</v>
      </c>
      <c r="N559" s="24"/>
      <c r="O559" s="23" t="s">
        <v>32</v>
      </c>
    </row>
    <row r="560" spans="7:15" x14ac:dyDescent="0.25">
      <c r="G560" s="16" t="s">
        <v>1</v>
      </c>
      <c r="H560" s="6">
        <v>559</v>
      </c>
      <c r="I560" s="21">
        <v>0</v>
      </c>
      <c r="J560" s="24">
        <v>4</v>
      </c>
      <c r="K560" s="23">
        <v>21</v>
      </c>
      <c r="L560" s="24"/>
      <c r="M560" s="21"/>
      <c r="N560" s="24"/>
      <c r="O560" s="23" t="s">
        <v>32</v>
      </c>
    </row>
    <row r="561" spans="7:15" x14ac:dyDescent="0.25">
      <c r="G561" s="16" t="s">
        <v>1</v>
      </c>
      <c r="H561" s="6">
        <v>560</v>
      </c>
      <c r="I561" s="21">
        <v>0</v>
      </c>
      <c r="J561" s="24">
        <v>1</v>
      </c>
      <c r="K561" s="23">
        <v>24</v>
      </c>
      <c r="L561" s="24"/>
      <c r="M561" s="21"/>
      <c r="N561" s="24"/>
      <c r="O561" s="23" t="s">
        <v>33</v>
      </c>
    </row>
    <row r="562" spans="7:15" x14ac:dyDescent="0.25">
      <c r="G562" s="16" t="s">
        <v>1</v>
      </c>
      <c r="H562" s="6">
        <v>561</v>
      </c>
      <c r="I562" s="21">
        <v>1</v>
      </c>
      <c r="J562" s="24">
        <v>10</v>
      </c>
      <c r="K562" s="23">
        <v>14</v>
      </c>
      <c r="L562" s="24"/>
      <c r="M562" s="21"/>
      <c r="N562" s="24"/>
      <c r="O562" s="23" t="s">
        <v>33</v>
      </c>
    </row>
    <row r="563" spans="7:15" x14ac:dyDescent="0.25">
      <c r="G563" s="16" t="s">
        <v>1</v>
      </c>
      <c r="H563" s="6">
        <v>562</v>
      </c>
      <c r="I563" s="21">
        <v>0</v>
      </c>
      <c r="J563" s="24">
        <v>1</v>
      </c>
      <c r="K563" s="23">
        <v>24</v>
      </c>
      <c r="L563" s="24"/>
      <c r="M563" s="21"/>
      <c r="N563" s="24"/>
      <c r="O563" s="23" t="s">
        <v>33</v>
      </c>
    </row>
    <row r="564" spans="7:15" x14ac:dyDescent="0.25">
      <c r="G564" s="16" t="s">
        <v>1</v>
      </c>
      <c r="H564" s="6">
        <v>563</v>
      </c>
      <c r="I564" s="21">
        <v>0</v>
      </c>
      <c r="J564" s="24">
        <v>7</v>
      </c>
      <c r="K564" s="23">
        <v>17</v>
      </c>
      <c r="L564" s="24"/>
      <c r="M564" s="21"/>
      <c r="N564" s="24"/>
      <c r="O564" s="23" t="s">
        <v>33</v>
      </c>
    </row>
    <row r="565" spans="7:15" x14ac:dyDescent="0.25">
      <c r="G565" s="16" t="s">
        <v>1</v>
      </c>
      <c r="H565" s="6">
        <v>564</v>
      </c>
      <c r="I565" s="21">
        <v>0</v>
      </c>
      <c r="J565" s="24">
        <v>1</v>
      </c>
      <c r="K565" s="23">
        <v>24</v>
      </c>
      <c r="L565" s="24"/>
      <c r="M565" s="21"/>
      <c r="N565" s="24"/>
      <c r="O565" s="23" t="s">
        <v>33</v>
      </c>
    </row>
    <row r="566" spans="7:15" x14ac:dyDescent="0.25">
      <c r="G566" s="16" t="s">
        <v>1</v>
      </c>
      <c r="H566" s="6">
        <v>565</v>
      </c>
      <c r="I566" s="21">
        <v>5</v>
      </c>
      <c r="J566" s="24">
        <v>13</v>
      </c>
      <c r="K566" s="23">
        <v>12</v>
      </c>
      <c r="L566" s="24"/>
      <c r="M566" s="21"/>
      <c r="N566" s="24"/>
      <c r="O566" s="23" t="s">
        <v>33</v>
      </c>
    </row>
    <row r="567" spans="7:15" x14ac:dyDescent="0.25">
      <c r="G567" s="16" t="s">
        <v>1</v>
      </c>
      <c r="H567" s="6">
        <v>566</v>
      </c>
      <c r="I567" s="21">
        <v>5</v>
      </c>
      <c r="J567" s="24">
        <v>14</v>
      </c>
      <c r="K567" s="23">
        <v>11</v>
      </c>
      <c r="L567" s="24"/>
      <c r="M567" s="21"/>
      <c r="N567" s="24"/>
      <c r="O567" s="23" t="s">
        <v>33</v>
      </c>
    </row>
    <row r="568" spans="7:15" x14ac:dyDescent="0.25">
      <c r="G568" s="16" t="s">
        <v>1</v>
      </c>
      <c r="H568" s="6">
        <v>567</v>
      </c>
      <c r="I568" s="21">
        <v>6</v>
      </c>
      <c r="J568" s="24">
        <v>14</v>
      </c>
      <c r="K568" s="23">
        <v>11</v>
      </c>
      <c r="L568" s="24"/>
      <c r="M568" s="21"/>
      <c r="N568" s="24"/>
      <c r="O568" s="23" t="s">
        <v>33</v>
      </c>
    </row>
    <row r="569" spans="7:15" x14ac:dyDescent="0.25">
      <c r="G569" s="16" t="s">
        <v>1</v>
      </c>
      <c r="H569" s="6">
        <v>568</v>
      </c>
      <c r="I569" s="21">
        <v>6</v>
      </c>
      <c r="J569" s="24">
        <v>15</v>
      </c>
      <c r="K569" s="23">
        <v>10</v>
      </c>
      <c r="L569" s="24"/>
      <c r="M569" s="21"/>
      <c r="N569" s="24"/>
      <c r="O569" s="23" t="s">
        <v>32</v>
      </c>
    </row>
    <row r="570" spans="7:15" x14ac:dyDescent="0.25">
      <c r="G570" s="16" t="s">
        <v>1</v>
      </c>
      <c r="H570" s="6">
        <v>569</v>
      </c>
      <c r="I570" s="21">
        <v>1</v>
      </c>
      <c r="J570" s="24">
        <v>4</v>
      </c>
      <c r="K570" s="23">
        <v>21</v>
      </c>
      <c r="L570" s="24"/>
      <c r="M570" s="21"/>
      <c r="N570" s="24"/>
      <c r="O570" s="23" t="s">
        <v>33</v>
      </c>
    </row>
    <row r="571" spans="7:15" x14ac:dyDescent="0.25">
      <c r="G571" s="16" t="s">
        <v>1</v>
      </c>
      <c r="H571" s="6">
        <v>570</v>
      </c>
      <c r="I571" s="21">
        <v>1</v>
      </c>
      <c r="J571" s="24">
        <v>4</v>
      </c>
      <c r="K571" s="23">
        <v>21</v>
      </c>
      <c r="L571" s="24"/>
      <c r="M571" s="21"/>
      <c r="N571" s="24"/>
      <c r="O571" s="23" t="s">
        <v>32</v>
      </c>
    </row>
    <row r="572" spans="7:15" x14ac:dyDescent="0.25">
      <c r="G572" s="16" t="s">
        <v>1</v>
      </c>
      <c r="H572" s="6">
        <v>571</v>
      </c>
      <c r="I572" s="21">
        <v>1</v>
      </c>
      <c r="J572" s="24">
        <v>7</v>
      </c>
      <c r="K572" s="23">
        <v>18</v>
      </c>
      <c r="L572" s="24"/>
      <c r="M572" s="21"/>
      <c r="N572" s="24"/>
      <c r="O572" s="23" t="s">
        <v>33</v>
      </c>
    </row>
    <row r="573" spans="7:15" x14ac:dyDescent="0.25">
      <c r="G573" s="16" t="s">
        <v>1</v>
      </c>
      <c r="H573" s="6">
        <v>572</v>
      </c>
      <c r="I573" s="21">
        <v>1</v>
      </c>
      <c r="J573" s="24">
        <v>7</v>
      </c>
      <c r="K573" s="23">
        <v>18</v>
      </c>
      <c r="L573" s="24"/>
      <c r="M573" s="21"/>
      <c r="N573" s="24"/>
      <c r="O573" s="23" t="s">
        <v>33</v>
      </c>
    </row>
    <row r="574" spans="7:15" x14ac:dyDescent="0.25">
      <c r="G574" s="16" t="s">
        <v>1</v>
      </c>
      <c r="H574" s="6">
        <v>573</v>
      </c>
      <c r="I574" s="21">
        <v>0</v>
      </c>
      <c r="J574" s="24">
        <v>2</v>
      </c>
      <c r="K574" s="23">
        <v>23</v>
      </c>
      <c r="L574" s="24"/>
      <c r="M574" s="21"/>
      <c r="N574" s="24"/>
      <c r="O574" s="23" t="s">
        <v>33</v>
      </c>
    </row>
    <row r="575" spans="7:15" x14ac:dyDescent="0.25">
      <c r="G575" s="16" t="s">
        <v>1</v>
      </c>
      <c r="H575" s="6">
        <v>574</v>
      </c>
      <c r="I575" s="21">
        <v>0</v>
      </c>
      <c r="J575" s="24">
        <v>2</v>
      </c>
      <c r="K575" s="23">
        <v>23</v>
      </c>
      <c r="L575" s="24"/>
      <c r="M575" s="21"/>
      <c r="N575" s="24"/>
      <c r="O575" s="23" t="s">
        <v>32</v>
      </c>
    </row>
    <row r="576" spans="7:15" x14ac:dyDescent="0.25">
      <c r="G576" s="16" t="s">
        <v>1</v>
      </c>
      <c r="H576" s="6">
        <v>575</v>
      </c>
      <c r="I576" s="21">
        <v>0</v>
      </c>
      <c r="J576" s="24">
        <v>4</v>
      </c>
      <c r="K576" s="23">
        <v>21</v>
      </c>
      <c r="L576" s="24"/>
      <c r="M576" s="21"/>
      <c r="N576" s="24"/>
      <c r="O576" s="23" t="s">
        <v>33</v>
      </c>
    </row>
    <row r="577" spans="7:15" x14ac:dyDescent="0.25">
      <c r="G577" s="16" t="s">
        <v>1</v>
      </c>
      <c r="H577" s="6">
        <v>576</v>
      </c>
      <c r="I577" s="21">
        <v>0</v>
      </c>
      <c r="J577" s="24">
        <v>5</v>
      </c>
      <c r="K577" s="23">
        <v>20</v>
      </c>
      <c r="L577" s="24"/>
      <c r="M577" s="21"/>
      <c r="N577" s="24"/>
      <c r="O577" s="23" t="s">
        <v>32</v>
      </c>
    </row>
    <row r="578" spans="7:15" x14ac:dyDescent="0.25">
      <c r="G578" s="16" t="s">
        <v>1</v>
      </c>
      <c r="H578" s="6">
        <v>577</v>
      </c>
      <c r="I578" s="21">
        <v>0</v>
      </c>
      <c r="J578" s="24">
        <v>5</v>
      </c>
      <c r="K578" s="23">
        <v>20</v>
      </c>
      <c r="L578" s="24"/>
      <c r="M578" s="21"/>
      <c r="N578" s="24"/>
      <c r="O578" s="23" t="s">
        <v>33</v>
      </c>
    </row>
    <row r="579" spans="7:15" x14ac:dyDescent="0.25">
      <c r="G579" s="16" t="s">
        <v>1</v>
      </c>
      <c r="H579" s="6">
        <v>578</v>
      </c>
      <c r="I579" s="21">
        <v>0</v>
      </c>
      <c r="J579" s="24">
        <v>6</v>
      </c>
      <c r="K579" s="23">
        <v>19</v>
      </c>
      <c r="L579" s="24"/>
      <c r="M579" s="21"/>
      <c r="N579" s="24"/>
      <c r="O579" s="23" t="s">
        <v>32</v>
      </c>
    </row>
    <row r="580" spans="7:15" x14ac:dyDescent="0.25">
      <c r="G580" s="16" t="s">
        <v>1</v>
      </c>
      <c r="H580" s="6">
        <v>579</v>
      </c>
      <c r="I580" s="21">
        <v>6</v>
      </c>
      <c r="J580" s="24">
        <v>18</v>
      </c>
      <c r="K580" s="23">
        <v>8</v>
      </c>
      <c r="L580" s="24" t="s">
        <v>41</v>
      </c>
      <c r="M580" s="21" t="s">
        <v>32</v>
      </c>
      <c r="N580" s="24"/>
      <c r="O580" s="23" t="s">
        <v>32</v>
      </c>
    </row>
    <row r="581" spans="7:15" x14ac:dyDescent="0.25">
      <c r="G581" s="16" t="s">
        <v>1</v>
      </c>
      <c r="H581" s="6">
        <v>580</v>
      </c>
      <c r="I581" s="21">
        <v>2</v>
      </c>
      <c r="J581" s="24">
        <v>8</v>
      </c>
      <c r="K581" s="23">
        <v>18</v>
      </c>
      <c r="L581" s="24"/>
      <c r="M581" s="21" t="s">
        <v>32</v>
      </c>
      <c r="N581" s="24"/>
      <c r="O581" s="23" t="s">
        <v>32</v>
      </c>
    </row>
    <row r="582" spans="7:15" x14ac:dyDescent="0.25">
      <c r="G582" s="16" t="s">
        <v>1</v>
      </c>
      <c r="H582" s="6">
        <v>581</v>
      </c>
      <c r="I582" s="21">
        <v>6</v>
      </c>
      <c r="J582" s="24">
        <v>15</v>
      </c>
      <c r="K582" s="23">
        <v>11</v>
      </c>
      <c r="L582" s="24" t="s">
        <v>41</v>
      </c>
      <c r="M582" s="21" t="s">
        <v>32</v>
      </c>
      <c r="N582" s="24"/>
      <c r="O582" s="23" t="s">
        <v>32</v>
      </c>
    </row>
    <row r="583" spans="7:15" x14ac:dyDescent="0.25">
      <c r="G583" s="16" t="s">
        <v>1</v>
      </c>
      <c r="H583" s="6">
        <v>582</v>
      </c>
      <c r="I583" s="21">
        <v>2</v>
      </c>
      <c r="J583" s="24">
        <v>8</v>
      </c>
      <c r="K583" s="23">
        <v>18</v>
      </c>
      <c r="L583" s="24" t="s">
        <v>41</v>
      </c>
      <c r="M583" s="21" t="s">
        <v>32</v>
      </c>
      <c r="N583" s="24"/>
      <c r="O583" s="23" t="s">
        <v>33</v>
      </c>
    </row>
    <row r="584" spans="7:15" x14ac:dyDescent="0.25">
      <c r="G584" s="16" t="s">
        <v>1</v>
      </c>
      <c r="H584" s="6">
        <v>583</v>
      </c>
      <c r="I584" s="21">
        <v>2</v>
      </c>
      <c r="J584" s="24">
        <v>11</v>
      </c>
      <c r="K584" s="23">
        <v>14</v>
      </c>
      <c r="L584" s="24"/>
      <c r="M584" s="21"/>
      <c r="N584" s="24"/>
      <c r="O584" s="23" t="s">
        <v>33</v>
      </c>
    </row>
    <row r="585" spans="7:15" x14ac:dyDescent="0.25">
      <c r="G585" s="16" t="s">
        <v>1</v>
      </c>
      <c r="H585" s="6">
        <v>584</v>
      </c>
      <c r="I585" s="21">
        <v>4</v>
      </c>
      <c r="J585" s="24">
        <v>10</v>
      </c>
      <c r="K585" s="23">
        <v>15</v>
      </c>
      <c r="L585" s="24"/>
      <c r="M585" s="21" t="s">
        <v>32</v>
      </c>
      <c r="N585" s="24"/>
      <c r="O585" s="23" t="s">
        <v>33</v>
      </c>
    </row>
    <row r="586" spans="7:15" x14ac:dyDescent="0.25">
      <c r="G586" s="16" t="s">
        <v>1</v>
      </c>
      <c r="H586" s="6">
        <v>585</v>
      </c>
      <c r="I586" s="21">
        <v>1</v>
      </c>
      <c r="J586" s="24">
        <v>6</v>
      </c>
      <c r="K586" s="23">
        <v>19</v>
      </c>
      <c r="L586" s="24"/>
      <c r="M586" s="21"/>
      <c r="N586" s="24"/>
      <c r="O586" s="23" t="s">
        <v>32</v>
      </c>
    </row>
    <row r="587" spans="7:15" x14ac:dyDescent="0.25">
      <c r="G587" s="16" t="s">
        <v>1</v>
      </c>
      <c r="H587" s="6">
        <v>586</v>
      </c>
      <c r="I587" s="21">
        <v>2</v>
      </c>
      <c r="J587" s="24">
        <v>11</v>
      </c>
      <c r="K587" s="23">
        <v>14</v>
      </c>
      <c r="L587" s="24"/>
      <c r="M587" s="21" t="s">
        <v>32</v>
      </c>
      <c r="N587" s="24"/>
      <c r="O587" s="23" t="s">
        <v>33</v>
      </c>
    </row>
    <row r="588" spans="7:15" x14ac:dyDescent="0.25">
      <c r="G588" s="16" t="s">
        <v>1</v>
      </c>
      <c r="H588" s="6">
        <v>587</v>
      </c>
      <c r="I588" s="21">
        <v>5</v>
      </c>
      <c r="J588" s="24">
        <v>13</v>
      </c>
      <c r="K588" s="23">
        <v>12</v>
      </c>
      <c r="L588" s="24"/>
      <c r="M588" s="21"/>
      <c r="N588" s="24"/>
      <c r="O588" s="23" t="s">
        <v>33</v>
      </c>
    </row>
    <row r="589" spans="7:15" x14ac:dyDescent="0.25">
      <c r="G589" s="16" t="s">
        <v>1</v>
      </c>
      <c r="H589" s="6">
        <v>588</v>
      </c>
      <c r="I589" s="21">
        <v>0</v>
      </c>
      <c r="J589" s="24">
        <v>8</v>
      </c>
      <c r="K589" s="23">
        <v>17</v>
      </c>
      <c r="L589" s="24"/>
      <c r="M589" s="21"/>
      <c r="N589" s="24"/>
      <c r="O589" s="23" t="s">
        <v>32</v>
      </c>
    </row>
    <row r="590" spans="7:15" x14ac:dyDescent="0.25">
      <c r="G590" s="16" t="s">
        <v>1</v>
      </c>
      <c r="H590" s="6">
        <v>589</v>
      </c>
      <c r="I590" s="21">
        <v>0</v>
      </c>
      <c r="J590" s="24">
        <v>3</v>
      </c>
      <c r="K590" s="23">
        <v>22</v>
      </c>
      <c r="L590" s="24"/>
      <c r="M590" s="21"/>
      <c r="N590" s="24"/>
      <c r="O590" s="23" t="s">
        <v>33</v>
      </c>
    </row>
    <row r="591" spans="7:15" x14ac:dyDescent="0.25">
      <c r="G591" s="16" t="s">
        <v>1</v>
      </c>
      <c r="H591" s="6">
        <v>590</v>
      </c>
      <c r="I591" s="21">
        <v>1</v>
      </c>
      <c r="J591" s="24">
        <v>6</v>
      </c>
      <c r="K591" s="23">
        <v>19</v>
      </c>
      <c r="L591" s="24"/>
      <c r="M591" s="21"/>
      <c r="N591" s="24"/>
      <c r="O591" s="23" t="s">
        <v>33</v>
      </c>
    </row>
    <row r="592" spans="7:15" x14ac:dyDescent="0.25">
      <c r="G592" s="16" t="s">
        <v>1</v>
      </c>
      <c r="H592" s="6">
        <v>591</v>
      </c>
      <c r="I592" s="21">
        <v>1</v>
      </c>
      <c r="J592" s="24">
        <v>6</v>
      </c>
      <c r="K592" s="23">
        <v>19</v>
      </c>
      <c r="L592" s="24"/>
      <c r="M592" s="21"/>
      <c r="N592" s="24"/>
      <c r="O592" s="23" t="s">
        <v>33</v>
      </c>
    </row>
    <row r="593" spans="7:15" x14ac:dyDescent="0.25">
      <c r="G593" s="16" t="s">
        <v>1</v>
      </c>
      <c r="H593" s="6">
        <v>592</v>
      </c>
      <c r="I593" s="21">
        <v>1</v>
      </c>
      <c r="J593" s="24">
        <v>5</v>
      </c>
      <c r="K593" s="23">
        <v>20</v>
      </c>
      <c r="L593" s="24"/>
      <c r="M593" s="21"/>
      <c r="N593" s="24"/>
      <c r="O593" s="23" t="s">
        <v>33</v>
      </c>
    </row>
    <row r="594" spans="7:15" x14ac:dyDescent="0.25">
      <c r="G594" s="16" t="s">
        <v>1</v>
      </c>
      <c r="H594" s="6">
        <v>593</v>
      </c>
      <c r="I594" s="21">
        <v>1</v>
      </c>
      <c r="J594" s="24">
        <v>5</v>
      </c>
      <c r="K594" s="23">
        <v>20</v>
      </c>
      <c r="L594" s="24"/>
      <c r="M594" s="21"/>
      <c r="N594" s="24"/>
      <c r="O594" s="23" t="s">
        <v>33</v>
      </c>
    </row>
    <row r="595" spans="7:15" x14ac:dyDescent="0.25">
      <c r="G595" s="16" t="s">
        <v>1</v>
      </c>
      <c r="H595" s="6">
        <v>594</v>
      </c>
      <c r="I595" s="21">
        <v>3</v>
      </c>
      <c r="J595" s="24">
        <v>18</v>
      </c>
      <c r="K595" s="23">
        <v>8</v>
      </c>
      <c r="L595" s="24"/>
      <c r="M595" s="21" t="s">
        <v>32</v>
      </c>
      <c r="N595" s="24"/>
      <c r="O595" s="23" t="s">
        <v>33</v>
      </c>
    </row>
    <row r="596" spans="7:15" x14ac:dyDescent="0.25">
      <c r="G596" s="16" t="s">
        <v>1</v>
      </c>
      <c r="H596" s="6">
        <v>595</v>
      </c>
      <c r="I596" s="21">
        <v>0</v>
      </c>
      <c r="J596" s="24">
        <v>2</v>
      </c>
      <c r="K596" s="23">
        <v>23</v>
      </c>
      <c r="L596" s="24"/>
      <c r="M596" s="21"/>
      <c r="N596" s="24"/>
      <c r="O596" s="23" t="s">
        <v>33</v>
      </c>
    </row>
    <row r="597" spans="7:15" x14ac:dyDescent="0.25">
      <c r="G597" s="16" t="s">
        <v>1</v>
      </c>
      <c r="H597" s="6">
        <v>596</v>
      </c>
      <c r="I597" s="21">
        <v>0</v>
      </c>
      <c r="J597" s="24">
        <v>6</v>
      </c>
      <c r="K597" s="23">
        <v>19</v>
      </c>
      <c r="L597" s="24"/>
      <c r="M597" s="21"/>
      <c r="N597" s="24"/>
      <c r="O597" s="23" t="s">
        <v>32</v>
      </c>
    </row>
    <row r="598" spans="7:15" x14ac:dyDescent="0.25">
      <c r="G598" s="16" t="s">
        <v>1</v>
      </c>
      <c r="H598" s="6">
        <v>597</v>
      </c>
      <c r="I598" s="21">
        <v>1</v>
      </c>
      <c r="J598" s="24">
        <v>7</v>
      </c>
      <c r="K598" s="23">
        <v>18</v>
      </c>
      <c r="L598" s="24"/>
      <c r="M598" s="21"/>
      <c r="N598" s="24"/>
      <c r="O598" s="23" t="s">
        <v>33</v>
      </c>
    </row>
    <row r="599" spans="7:15" x14ac:dyDescent="0.25">
      <c r="G599" s="16" t="s">
        <v>1</v>
      </c>
      <c r="H599" s="6">
        <v>598</v>
      </c>
      <c r="I599" s="21">
        <v>3</v>
      </c>
      <c r="J599" s="24">
        <v>13</v>
      </c>
      <c r="K599" s="23">
        <v>13</v>
      </c>
      <c r="L599" s="24" t="s">
        <v>41</v>
      </c>
      <c r="M599" s="21" t="s">
        <v>32</v>
      </c>
      <c r="N599" s="24"/>
      <c r="O599" s="23" t="s">
        <v>32</v>
      </c>
    </row>
    <row r="600" spans="7:15" x14ac:dyDescent="0.25">
      <c r="G600" s="16" t="s">
        <v>1</v>
      </c>
      <c r="H600" s="6">
        <v>599</v>
      </c>
      <c r="I600" s="21">
        <v>0</v>
      </c>
      <c r="J600" s="24">
        <v>5</v>
      </c>
      <c r="K600" s="23">
        <v>20</v>
      </c>
      <c r="L600" s="24"/>
      <c r="M600" s="21"/>
      <c r="N600" s="24"/>
      <c r="O600" s="23" t="s">
        <v>33</v>
      </c>
    </row>
    <row r="601" spans="7:15" x14ac:dyDescent="0.25">
      <c r="G601" s="16" t="s">
        <v>1</v>
      </c>
      <c r="H601" s="6">
        <v>600</v>
      </c>
      <c r="I601" s="21">
        <v>1</v>
      </c>
      <c r="J601" s="24">
        <v>6</v>
      </c>
      <c r="K601" s="23">
        <v>19</v>
      </c>
      <c r="L601" s="24"/>
      <c r="M601" s="21"/>
      <c r="N601" s="24"/>
      <c r="O601" s="23" t="s">
        <v>32</v>
      </c>
    </row>
    <row r="602" spans="7:15" x14ac:dyDescent="0.25">
      <c r="G602" s="16" t="s">
        <v>1</v>
      </c>
      <c r="H602" s="6">
        <v>601</v>
      </c>
      <c r="I602" s="21">
        <v>1</v>
      </c>
      <c r="J602" s="24">
        <v>8</v>
      </c>
      <c r="K602" s="23">
        <v>16</v>
      </c>
      <c r="L602" s="24"/>
      <c r="M602" s="21"/>
      <c r="N602" s="24"/>
      <c r="O602" s="23" t="s">
        <v>33</v>
      </c>
    </row>
    <row r="603" spans="7:15" x14ac:dyDescent="0.25">
      <c r="G603" s="16" t="s">
        <v>1</v>
      </c>
      <c r="H603" s="6">
        <v>602</v>
      </c>
      <c r="I603" s="21">
        <v>0</v>
      </c>
      <c r="J603" s="24">
        <v>0</v>
      </c>
      <c r="K603" s="23">
        <v>25</v>
      </c>
      <c r="L603" s="24"/>
      <c r="M603" s="21"/>
      <c r="N603" s="24"/>
      <c r="O603" s="23" t="s">
        <v>33</v>
      </c>
    </row>
    <row r="604" spans="7:15" x14ac:dyDescent="0.25">
      <c r="G604" s="16" t="s">
        <v>1</v>
      </c>
      <c r="H604" s="6">
        <v>603</v>
      </c>
      <c r="I604" s="21">
        <v>0</v>
      </c>
      <c r="J604" s="24">
        <v>3</v>
      </c>
      <c r="K604" s="23">
        <v>23</v>
      </c>
      <c r="L604" s="24"/>
      <c r="M604" s="21" t="s">
        <v>32</v>
      </c>
      <c r="N604" s="24"/>
      <c r="O604" s="23" t="s">
        <v>33</v>
      </c>
    </row>
    <row r="605" spans="7:15" x14ac:dyDescent="0.25">
      <c r="G605" s="16" t="s">
        <v>1</v>
      </c>
      <c r="H605" s="6">
        <v>604</v>
      </c>
      <c r="I605" s="21">
        <v>0</v>
      </c>
      <c r="J605" s="24">
        <v>4</v>
      </c>
      <c r="K605" s="23">
        <v>21</v>
      </c>
      <c r="L605" s="24"/>
      <c r="M605" s="21"/>
      <c r="N605" s="24"/>
      <c r="O605" s="23" t="s">
        <v>32</v>
      </c>
    </row>
    <row r="606" spans="7:15" x14ac:dyDescent="0.25">
      <c r="G606" s="16" t="s">
        <v>1</v>
      </c>
      <c r="H606" s="6">
        <v>605</v>
      </c>
      <c r="I606" s="21">
        <v>1</v>
      </c>
      <c r="J606" s="24">
        <v>9</v>
      </c>
      <c r="K606" s="23">
        <v>16</v>
      </c>
      <c r="L606" s="24"/>
      <c r="M606" s="21" t="s">
        <v>32</v>
      </c>
      <c r="N606" s="24"/>
      <c r="O606" s="23" t="s">
        <v>32</v>
      </c>
    </row>
    <row r="607" spans="7:15" x14ac:dyDescent="0.25">
      <c r="G607" s="16" t="s">
        <v>1</v>
      </c>
      <c r="H607" s="6">
        <v>606</v>
      </c>
      <c r="I607" s="21">
        <v>0</v>
      </c>
      <c r="J607" s="24">
        <v>1</v>
      </c>
      <c r="K607" s="23">
        <v>24</v>
      </c>
      <c r="L607" s="24"/>
      <c r="M607" s="21"/>
      <c r="N607" s="24"/>
      <c r="O607" s="23" t="s">
        <v>33</v>
      </c>
    </row>
    <row r="608" spans="7:15" x14ac:dyDescent="0.25">
      <c r="G608" s="16" t="s">
        <v>1</v>
      </c>
      <c r="H608" s="6">
        <v>607</v>
      </c>
      <c r="I608" s="21">
        <v>5</v>
      </c>
      <c r="J608" s="24">
        <v>19</v>
      </c>
      <c r="K608" s="23">
        <v>6</v>
      </c>
      <c r="L608" s="24"/>
      <c r="M608" s="21"/>
      <c r="N608" s="24"/>
      <c r="O608" s="23" t="s">
        <v>33</v>
      </c>
    </row>
    <row r="609" spans="7:15" x14ac:dyDescent="0.25">
      <c r="G609" s="16" t="s">
        <v>1</v>
      </c>
      <c r="H609" s="6">
        <v>608</v>
      </c>
      <c r="I609" s="21">
        <v>2</v>
      </c>
      <c r="J609" s="24">
        <v>15</v>
      </c>
      <c r="K609" s="23">
        <v>10</v>
      </c>
      <c r="L609" s="24"/>
      <c r="M609" s="21"/>
      <c r="N609" s="24"/>
      <c r="O609" s="23" t="s">
        <v>33</v>
      </c>
    </row>
    <row r="610" spans="7:15" x14ac:dyDescent="0.25">
      <c r="G610" s="16" t="s">
        <v>1</v>
      </c>
      <c r="H610" s="6">
        <v>609</v>
      </c>
      <c r="I610" s="21">
        <v>0</v>
      </c>
      <c r="J610" s="24">
        <v>5</v>
      </c>
      <c r="K610" s="23">
        <v>21</v>
      </c>
      <c r="L610" s="24"/>
      <c r="M610" s="21" t="s">
        <v>32</v>
      </c>
      <c r="N610" s="24"/>
      <c r="O610" s="23" t="s">
        <v>32</v>
      </c>
    </row>
    <row r="611" spans="7:15" x14ac:dyDescent="0.25">
      <c r="G611" s="16" t="s">
        <v>1</v>
      </c>
      <c r="H611" s="6">
        <v>610</v>
      </c>
      <c r="I611" s="21">
        <v>0</v>
      </c>
      <c r="J611" s="24">
        <v>7</v>
      </c>
      <c r="K611" s="23">
        <v>18</v>
      </c>
      <c r="L611" s="24"/>
      <c r="M611" s="21"/>
      <c r="N611" s="24"/>
      <c r="O611" s="23" t="s">
        <v>32</v>
      </c>
    </row>
    <row r="612" spans="7:15" x14ac:dyDescent="0.25">
      <c r="G612" s="16" t="s">
        <v>1</v>
      </c>
      <c r="H612" s="6">
        <v>611</v>
      </c>
      <c r="I612" s="21">
        <v>0</v>
      </c>
      <c r="J612" s="24">
        <v>1</v>
      </c>
      <c r="K612" s="23">
        <v>24</v>
      </c>
      <c r="L612" s="24"/>
      <c r="M612" s="21"/>
      <c r="N612" s="24"/>
      <c r="O612" s="23" t="s">
        <v>33</v>
      </c>
    </row>
    <row r="613" spans="7:15" x14ac:dyDescent="0.25">
      <c r="G613" s="16" t="s">
        <v>1</v>
      </c>
      <c r="H613" s="6">
        <v>612</v>
      </c>
      <c r="I613" s="21">
        <v>0</v>
      </c>
      <c r="J613" s="24">
        <v>2</v>
      </c>
      <c r="K613" s="23">
        <v>23</v>
      </c>
      <c r="L613" s="24"/>
      <c r="M613" s="21"/>
      <c r="N613" s="24"/>
      <c r="O613" s="23" t="s">
        <v>33</v>
      </c>
    </row>
    <row r="614" spans="7:15" x14ac:dyDescent="0.25">
      <c r="G614" s="16" t="s">
        <v>1</v>
      </c>
      <c r="H614" s="6">
        <v>613</v>
      </c>
      <c r="I614" s="21">
        <v>0</v>
      </c>
      <c r="J614" s="24">
        <v>4</v>
      </c>
      <c r="K614" s="23">
        <v>21</v>
      </c>
      <c r="L614" s="24"/>
      <c r="M614" s="21"/>
      <c r="N614" s="24"/>
      <c r="O614" s="23" t="s">
        <v>33</v>
      </c>
    </row>
    <row r="615" spans="7:15" x14ac:dyDescent="0.25">
      <c r="G615" s="16" t="s">
        <v>1</v>
      </c>
      <c r="H615" s="6">
        <v>614</v>
      </c>
      <c r="I615" s="21">
        <v>1</v>
      </c>
      <c r="J615" s="24">
        <v>14</v>
      </c>
      <c r="K615" s="23">
        <v>12</v>
      </c>
      <c r="L615" s="24" t="s">
        <v>41</v>
      </c>
      <c r="M615" s="21" t="s">
        <v>32</v>
      </c>
      <c r="N615" s="24"/>
      <c r="O615" s="23" t="s">
        <v>33</v>
      </c>
    </row>
    <row r="616" spans="7:15" x14ac:dyDescent="0.25">
      <c r="G616" s="16" t="s">
        <v>1</v>
      </c>
      <c r="H616" s="6">
        <v>615</v>
      </c>
      <c r="I616" s="21">
        <v>0</v>
      </c>
      <c r="J616" s="24">
        <v>3</v>
      </c>
      <c r="K616" s="23">
        <v>22</v>
      </c>
      <c r="L616" s="24"/>
      <c r="M616" s="21"/>
      <c r="N616" s="24"/>
      <c r="O616" s="23" t="s">
        <v>33</v>
      </c>
    </row>
    <row r="617" spans="7:15" x14ac:dyDescent="0.25">
      <c r="G617" s="16" t="s">
        <v>1</v>
      </c>
      <c r="H617" s="6">
        <v>616</v>
      </c>
      <c r="I617" s="21">
        <v>1</v>
      </c>
      <c r="J617" s="24">
        <v>13</v>
      </c>
      <c r="K617" s="23">
        <v>12</v>
      </c>
      <c r="L617" s="24"/>
      <c r="M617" s="21" t="s">
        <v>32</v>
      </c>
      <c r="N617" s="24"/>
      <c r="O617" s="23" t="s">
        <v>32</v>
      </c>
    </row>
    <row r="618" spans="7:15" x14ac:dyDescent="0.25">
      <c r="G618" s="16" t="s">
        <v>1</v>
      </c>
      <c r="H618" s="6">
        <v>617</v>
      </c>
      <c r="I618" s="21">
        <v>1</v>
      </c>
      <c r="J618" s="24">
        <v>6</v>
      </c>
      <c r="K618" s="23">
        <v>19</v>
      </c>
      <c r="L618" s="24"/>
      <c r="M618" s="21"/>
      <c r="N618" s="24"/>
      <c r="O618" s="23" t="s">
        <v>33</v>
      </c>
    </row>
    <row r="619" spans="7:15" x14ac:dyDescent="0.25">
      <c r="G619" s="16" t="s">
        <v>1</v>
      </c>
      <c r="H619" s="6">
        <v>618</v>
      </c>
      <c r="I619" s="21">
        <v>1</v>
      </c>
      <c r="J619" s="24">
        <v>7</v>
      </c>
      <c r="K619" s="23">
        <v>19</v>
      </c>
      <c r="L619" s="24"/>
      <c r="M619" s="21" t="s">
        <v>32</v>
      </c>
      <c r="N619" s="24"/>
      <c r="O619" s="23" t="s">
        <v>33</v>
      </c>
    </row>
    <row r="620" spans="7:15" x14ac:dyDescent="0.25">
      <c r="G620" s="16" t="s">
        <v>1</v>
      </c>
      <c r="H620" s="6">
        <v>619</v>
      </c>
      <c r="I620" s="21">
        <v>0</v>
      </c>
      <c r="J620" s="24">
        <v>4</v>
      </c>
      <c r="K620" s="23">
        <v>21</v>
      </c>
      <c r="L620" s="24"/>
      <c r="M620" s="21"/>
      <c r="N620" s="24"/>
      <c r="O620" s="23" t="s">
        <v>33</v>
      </c>
    </row>
    <row r="621" spans="7:15" x14ac:dyDescent="0.25">
      <c r="G621" s="16" t="s">
        <v>1</v>
      </c>
      <c r="H621" s="6">
        <v>620</v>
      </c>
      <c r="I621" s="21">
        <v>1</v>
      </c>
      <c r="J621" s="24">
        <v>3</v>
      </c>
      <c r="K621" s="23">
        <v>23</v>
      </c>
      <c r="L621" s="24" t="s">
        <v>41</v>
      </c>
      <c r="M621" s="21" t="s">
        <v>32</v>
      </c>
      <c r="N621" s="24"/>
      <c r="O621" s="23" t="s">
        <v>33</v>
      </c>
    </row>
    <row r="622" spans="7:15" x14ac:dyDescent="0.25">
      <c r="G622" s="16" t="s">
        <v>1</v>
      </c>
      <c r="H622" s="6">
        <v>621</v>
      </c>
      <c r="I622" s="21">
        <v>0</v>
      </c>
      <c r="J622" s="24">
        <v>4</v>
      </c>
      <c r="K622" s="23">
        <v>21</v>
      </c>
      <c r="L622" s="24"/>
      <c r="M622" s="21"/>
      <c r="N622" s="24"/>
      <c r="O622" s="23" t="s">
        <v>33</v>
      </c>
    </row>
    <row r="623" spans="7:15" x14ac:dyDescent="0.25">
      <c r="G623" s="16" t="s">
        <v>1</v>
      </c>
      <c r="H623" s="6">
        <v>622</v>
      </c>
      <c r="I623" s="21">
        <v>0</v>
      </c>
      <c r="J623" s="24">
        <v>4</v>
      </c>
      <c r="K623" s="23">
        <v>21</v>
      </c>
      <c r="L623" s="24"/>
      <c r="M623" s="21"/>
      <c r="N623" s="24"/>
      <c r="O623" s="23" t="s">
        <v>33</v>
      </c>
    </row>
    <row r="624" spans="7:15" x14ac:dyDescent="0.25">
      <c r="G624" s="16" t="s">
        <v>1</v>
      </c>
      <c r="H624" s="6">
        <v>623</v>
      </c>
      <c r="I624" s="21">
        <v>0</v>
      </c>
      <c r="J624" s="24">
        <v>5</v>
      </c>
      <c r="K624" s="23">
        <v>20</v>
      </c>
      <c r="L624" s="24"/>
      <c r="M624" s="21"/>
      <c r="N624" s="24"/>
      <c r="O624" s="23" t="s">
        <v>32</v>
      </c>
    </row>
    <row r="625" spans="7:15" x14ac:dyDescent="0.25">
      <c r="G625" s="16" t="s">
        <v>1</v>
      </c>
      <c r="H625" s="6">
        <v>624</v>
      </c>
      <c r="I625" s="21">
        <v>2</v>
      </c>
      <c r="J625" s="24">
        <v>6</v>
      </c>
      <c r="K625" s="23">
        <v>18</v>
      </c>
      <c r="L625" s="24"/>
      <c r="M625" s="21"/>
      <c r="N625" s="24"/>
      <c r="O625" s="23" t="s">
        <v>33</v>
      </c>
    </row>
    <row r="626" spans="7:15" x14ac:dyDescent="0.25">
      <c r="G626" s="16" t="s">
        <v>1</v>
      </c>
      <c r="H626" s="6">
        <v>625</v>
      </c>
      <c r="I626" s="21">
        <v>0</v>
      </c>
      <c r="J626" s="24">
        <v>3</v>
      </c>
      <c r="K626" s="23">
        <v>22</v>
      </c>
      <c r="L626" s="24"/>
      <c r="M626" s="21"/>
      <c r="N626" s="24"/>
      <c r="O626" s="23" t="s">
        <v>32</v>
      </c>
    </row>
    <row r="627" spans="7:15" x14ac:dyDescent="0.25">
      <c r="G627" s="16" t="s">
        <v>1</v>
      </c>
      <c r="H627" s="6">
        <v>626</v>
      </c>
      <c r="I627" s="21">
        <v>4</v>
      </c>
      <c r="J627" s="24">
        <v>18</v>
      </c>
      <c r="K627" s="23">
        <v>8</v>
      </c>
      <c r="L627" s="24"/>
      <c r="M627" s="21" t="s">
        <v>32</v>
      </c>
      <c r="N627" s="24"/>
      <c r="O627" s="23" t="s">
        <v>33</v>
      </c>
    </row>
    <row r="628" spans="7:15" x14ac:dyDescent="0.25">
      <c r="G628" s="16" t="s">
        <v>1</v>
      </c>
      <c r="H628" s="6">
        <v>627</v>
      </c>
      <c r="I628" s="21">
        <v>5</v>
      </c>
      <c r="J628" s="24">
        <v>18</v>
      </c>
      <c r="K628" s="23">
        <v>8</v>
      </c>
      <c r="L628" s="24" t="s">
        <v>41</v>
      </c>
      <c r="M628" s="21" t="s">
        <v>32</v>
      </c>
      <c r="N628" s="24"/>
      <c r="O628" s="23" t="s">
        <v>32</v>
      </c>
    </row>
    <row r="629" spans="7:15" x14ac:dyDescent="0.25">
      <c r="G629" s="16" t="s">
        <v>1</v>
      </c>
      <c r="H629" s="6">
        <v>628</v>
      </c>
      <c r="I629" s="21">
        <v>4</v>
      </c>
      <c r="J629" s="24">
        <v>21</v>
      </c>
      <c r="K629" s="23">
        <v>5</v>
      </c>
      <c r="L629" s="24"/>
      <c r="M629" s="21" t="s">
        <v>32</v>
      </c>
      <c r="N629" s="24"/>
      <c r="O629" s="23" t="s">
        <v>33</v>
      </c>
    </row>
    <row r="630" spans="7:15" x14ac:dyDescent="0.25">
      <c r="G630" s="16" t="s">
        <v>1</v>
      </c>
      <c r="H630" s="6">
        <v>629</v>
      </c>
      <c r="I630" s="21">
        <v>9</v>
      </c>
      <c r="J630" s="24">
        <v>19</v>
      </c>
      <c r="K630" s="23">
        <v>6</v>
      </c>
      <c r="L630" s="24"/>
      <c r="M630" s="21"/>
      <c r="N630" s="24"/>
      <c r="O630" s="23" t="s">
        <v>32</v>
      </c>
    </row>
    <row r="631" spans="7:15" x14ac:dyDescent="0.25">
      <c r="G631" s="16" t="s">
        <v>1</v>
      </c>
      <c r="H631" s="6">
        <v>630</v>
      </c>
      <c r="I631" s="21">
        <v>3</v>
      </c>
      <c r="J631" s="24">
        <v>16</v>
      </c>
      <c r="K631" s="23">
        <v>9</v>
      </c>
      <c r="L631" s="24" t="s">
        <v>41</v>
      </c>
      <c r="M631" s="21" t="s">
        <v>32</v>
      </c>
      <c r="N631" s="24"/>
      <c r="O631" s="23" t="s">
        <v>32</v>
      </c>
    </row>
    <row r="632" spans="7:15" x14ac:dyDescent="0.25">
      <c r="G632" s="16" t="s">
        <v>1</v>
      </c>
      <c r="H632" s="6">
        <v>631</v>
      </c>
      <c r="I632" s="21">
        <v>1</v>
      </c>
      <c r="J632" s="24">
        <v>11</v>
      </c>
      <c r="K632" s="23">
        <v>13</v>
      </c>
      <c r="L632" s="24"/>
      <c r="M632" s="21"/>
      <c r="N632" s="24"/>
      <c r="O632" s="23" t="s">
        <v>33</v>
      </c>
    </row>
    <row r="633" spans="7:15" x14ac:dyDescent="0.25">
      <c r="G633" s="16" t="s">
        <v>1</v>
      </c>
      <c r="H633" s="6">
        <v>632</v>
      </c>
      <c r="I633" s="21">
        <v>5</v>
      </c>
      <c r="J633" s="24">
        <v>15</v>
      </c>
      <c r="K633" s="23">
        <v>11</v>
      </c>
      <c r="L633" s="24"/>
      <c r="M633" s="21" t="s">
        <v>32</v>
      </c>
      <c r="N633" s="24"/>
      <c r="O633" s="23" t="s">
        <v>33</v>
      </c>
    </row>
    <row r="634" spans="7:15" x14ac:dyDescent="0.25">
      <c r="G634" s="16" t="s">
        <v>1</v>
      </c>
      <c r="H634" s="6">
        <v>633</v>
      </c>
      <c r="I634" s="21">
        <v>6</v>
      </c>
      <c r="J634" s="24">
        <v>15</v>
      </c>
      <c r="K634" s="23">
        <v>10</v>
      </c>
      <c r="L634" s="24"/>
      <c r="M634" s="21"/>
      <c r="N634" s="24"/>
      <c r="O634" s="23" t="s">
        <v>32</v>
      </c>
    </row>
    <row r="635" spans="7:15" x14ac:dyDescent="0.25">
      <c r="G635" s="16" t="s">
        <v>1</v>
      </c>
      <c r="H635" s="6">
        <v>634</v>
      </c>
      <c r="I635" s="21">
        <v>0</v>
      </c>
      <c r="J635" s="24">
        <v>9</v>
      </c>
      <c r="K635" s="23">
        <v>17</v>
      </c>
      <c r="L635" s="24"/>
      <c r="M635" s="21" t="s">
        <v>32</v>
      </c>
      <c r="N635" s="24"/>
      <c r="O635" s="23" t="s">
        <v>33</v>
      </c>
    </row>
    <row r="636" spans="7:15" x14ac:dyDescent="0.25">
      <c r="G636" s="16" t="s">
        <v>1</v>
      </c>
      <c r="H636" s="6">
        <v>635</v>
      </c>
      <c r="I636" s="21">
        <v>1</v>
      </c>
      <c r="J636" s="24">
        <v>6</v>
      </c>
      <c r="K636" s="23">
        <v>19</v>
      </c>
      <c r="L636" s="24"/>
      <c r="M636" s="21"/>
      <c r="N636" s="24"/>
      <c r="O636" s="23" t="s">
        <v>32</v>
      </c>
    </row>
    <row r="637" spans="7:15" x14ac:dyDescent="0.25">
      <c r="G637" s="16" t="s">
        <v>1</v>
      </c>
      <c r="H637" s="6">
        <v>636</v>
      </c>
      <c r="I637" s="21">
        <v>0</v>
      </c>
      <c r="J637" s="24">
        <v>6</v>
      </c>
      <c r="K637" s="23">
        <v>19</v>
      </c>
      <c r="L637" s="24"/>
      <c r="M637" s="21"/>
      <c r="N637" s="24"/>
      <c r="O637" s="23" t="s">
        <v>33</v>
      </c>
    </row>
    <row r="638" spans="7:15" x14ac:dyDescent="0.25">
      <c r="G638" s="16" t="s">
        <v>1</v>
      </c>
      <c r="H638" s="6">
        <v>637</v>
      </c>
      <c r="I638" s="21">
        <v>0</v>
      </c>
      <c r="J638" s="24">
        <v>5</v>
      </c>
      <c r="K638" s="23">
        <v>20</v>
      </c>
      <c r="L638" s="24"/>
      <c r="M638" s="21"/>
      <c r="N638" s="24"/>
      <c r="O638" s="23" t="s">
        <v>33</v>
      </c>
    </row>
    <row r="639" spans="7:15" x14ac:dyDescent="0.25">
      <c r="G639" s="16" t="s">
        <v>1</v>
      </c>
      <c r="H639" s="6">
        <v>638</v>
      </c>
      <c r="I639" s="21">
        <v>0</v>
      </c>
      <c r="J639" s="24">
        <v>4</v>
      </c>
      <c r="K639" s="23">
        <v>21</v>
      </c>
      <c r="L639" s="24"/>
      <c r="M639" s="21"/>
      <c r="N639" s="24"/>
      <c r="O639" s="23" t="s">
        <v>33</v>
      </c>
    </row>
    <row r="640" spans="7:15" x14ac:dyDescent="0.25">
      <c r="G640" s="16" t="s">
        <v>1</v>
      </c>
      <c r="H640" s="6">
        <v>639</v>
      </c>
      <c r="I640" s="21">
        <v>0</v>
      </c>
      <c r="J640" s="24">
        <v>4</v>
      </c>
      <c r="K640" s="23">
        <v>21</v>
      </c>
      <c r="L640" s="24"/>
      <c r="M640" s="21"/>
      <c r="N640" s="24"/>
      <c r="O640" s="23" t="s">
        <v>33</v>
      </c>
    </row>
    <row r="641" spans="7:15" x14ac:dyDescent="0.25">
      <c r="G641" s="16" t="s">
        <v>1</v>
      </c>
      <c r="H641" s="6">
        <v>640</v>
      </c>
      <c r="I641" s="21">
        <v>0</v>
      </c>
      <c r="J641" s="24">
        <v>6</v>
      </c>
      <c r="K641" s="23">
        <v>19</v>
      </c>
      <c r="L641" s="24"/>
      <c r="M641" s="21"/>
      <c r="N641" s="24"/>
      <c r="O641" s="23" t="s">
        <v>33</v>
      </c>
    </row>
    <row r="642" spans="7:15" x14ac:dyDescent="0.25">
      <c r="G642" s="16" t="s">
        <v>1</v>
      </c>
      <c r="H642" s="6">
        <v>641</v>
      </c>
      <c r="I642" s="21">
        <v>0</v>
      </c>
      <c r="J642" s="24">
        <v>4</v>
      </c>
      <c r="K642" s="23">
        <v>21</v>
      </c>
      <c r="L642" s="24"/>
      <c r="M642" s="21"/>
      <c r="N642" s="24"/>
      <c r="O642" s="23" t="s">
        <v>33</v>
      </c>
    </row>
    <row r="643" spans="7:15" x14ac:dyDescent="0.25">
      <c r="G643" s="16" t="s">
        <v>1</v>
      </c>
      <c r="H643" s="6">
        <v>642</v>
      </c>
      <c r="I643" s="21">
        <v>0</v>
      </c>
      <c r="J643" s="24">
        <v>2</v>
      </c>
      <c r="K643" s="23">
        <v>23</v>
      </c>
      <c r="L643" s="24"/>
      <c r="M643" s="21"/>
      <c r="N643" s="24"/>
      <c r="O643" s="23" t="s">
        <v>33</v>
      </c>
    </row>
    <row r="644" spans="7:15" x14ac:dyDescent="0.25">
      <c r="G644" s="16" t="s">
        <v>1</v>
      </c>
      <c r="H644" s="6">
        <v>643</v>
      </c>
      <c r="I644" s="21">
        <v>0</v>
      </c>
      <c r="J644" s="24">
        <v>2</v>
      </c>
      <c r="K644" s="23">
        <v>23</v>
      </c>
      <c r="L644" s="24"/>
      <c r="M644" s="21"/>
      <c r="N644" s="24"/>
      <c r="O644" s="23" t="s">
        <v>33</v>
      </c>
    </row>
    <row r="645" spans="7:15" x14ac:dyDescent="0.25">
      <c r="G645" s="16" t="s">
        <v>1</v>
      </c>
      <c r="H645" s="6">
        <v>644</v>
      </c>
      <c r="I645" s="21">
        <v>1</v>
      </c>
      <c r="J645" s="24">
        <v>5</v>
      </c>
      <c r="K645" s="23">
        <v>20</v>
      </c>
      <c r="L645" s="24"/>
      <c r="M645" s="21"/>
      <c r="N645" s="24"/>
      <c r="O645" s="23" t="s">
        <v>33</v>
      </c>
    </row>
    <row r="646" spans="7:15" x14ac:dyDescent="0.25">
      <c r="G646" s="16" t="s">
        <v>1</v>
      </c>
      <c r="H646" s="6">
        <v>645</v>
      </c>
      <c r="I646" s="21">
        <v>0</v>
      </c>
      <c r="J646" s="24">
        <v>1</v>
      </c>
      <c r="K646" s="23">
        <v>24</v>
      </c>
      <c r="L646" s="24"/>
      <c r="M646" s="21"/>
      <c r="N646" s="24"/>
      <c r="O646" s="23" t="s">
        <v>33</v>
      </c>
    </row>
    <row r="647" spans="7:15" x14ac:dyDescent="0.25">
      <c r="G647" s="16" t="s">
        <v>1</v>
      </c>
      <c r="H647" s="6">
        <v>646</v>
      </c>
      <c r="I647" s="21">
        <v>1</v>
      </c>
      <c r="J647" s="24">
        <v>4</v>
      </c>
      <c r="K647" s="23">
        <v>22</v>
      </c>
      <c r="L647" s="24" t="s">
        <v>41</v>
      </c>
      <c r="M647" s="21" t="s">
        <v>32</v>
      </c>
      <c r="N647" s="24"/>
      <c r="O647" s="23" t="s">
        <v>33</v>
      </c>
    </row>
    <row r="648" spans="7:15" x14ac:dyDescent="0.25">
      <c r="G648" s="16" t="s">
        <v>1</v>
      </c>
      <c r="H648" s="6">
        <v>647</v>
      </c>
      <c r="I648" s="21">
        <v>0</v>
      </c>
      <c r="J648" s="24">
        <v>1</v>
      </c>
      <c r="K648" s="23">
        <v>24</v>
      </c>
      <c r="L648" s="24"/>
      <c r="M648" s="21"/>
      <c r="N648" s="24"/>
      <c r="O648" s="23" t="s">
        <v>33</v>
      </c>
    </row>
    <row r="649" spans="7:15" x14ac:dyDescent="0.25">
      <c r="G649" s="16" t="s">
        <v>1</v>
      </c>
      <c r="H649" s="6">
        <v>648</v>
      </c>
      <c r="I649" s="21">
        <v>1</v>
      </c>
      <c r="J649" s="24">
        <v>3</v>
      </c>
      <c r="K649" s="23">
        <v>23</v>
      </c>
      <c r="L649" s="24" t="s">
        <v>41</v>
      </c>
      <c r="M649" s="21" t="s">
        <v>32</v>
      </c>
      <c r="N649" s="24"/>
      <c r="O649" s="23" t="s">
        <v>33</v>
      </c>
    </row>
    <row r="650" spans="7:15" x14ac:dyDescent="0.25">
      <c r="G650" s="16" t="s">
        <v>1</v>
      </c>
      <c r="H650" s="6">
        <v>649</v>
      </c>
      <c r="I650" s="21">
        <v>0</v>
      </c>
      <c r="J650" s="24">
        <v>1</v>
      </c>
      <c r="K650" s="23">
        <v>24</v>
      </c>
      <c r="L650" s="24"/>
      <c r="M650" s="21"/>
      <c r="N650" s="24"/>
      <c r="O650" s="23" t="s">
        <v>33</v>
      </c>
    </row>
    <row r="651" spans="7:15" x14ac:dyDescent="0.25">
      <c r="G651" s="16" t="s">
        <v>1</v>
      </c>
      <c r="H651" s="6">
        <v>650</v>
      </c>
      <c r="I651" s="21">
        <v>1</v>
      </c>
      <c r="J651" s="24">
        <v>4</v>
      </c>
      <c r="K651" s="23">
        <v>22</v>
      </c>
      <c r="L651" s="24" t="s">
        <v>41</v>
      </c>
      <c r="M651" s="21" t="s">
        <v>32</v>
      </c>
      <c r="N651" s="24"/>
      <c r="O651" s="23" t="s">
        <v>33</v>
      </c>
    </row>
    <row r="652" spans="7:15" x14ac:dyDescent="0.25">
      <c r="G652" s="16" t="s">
        <v>1</v>
      </c>
      <c r="H652" s="6">
        <v>651</v>
      </c>
      <c r="I652" s="21">
        <v>0</v>
      </c>
      <c r="J652" s="24">
        <v>2</v>
      </c>
      <c r="K652" s="23">
        <v>23</v>
      </c>
      <c r="L652" s="24"/>
      <c r="M652" s="21"/>
      <c r="N652" s="24"/>
      <c r="O652" s="23" t="s">
        <v>33</v>
      </c>
    </row>
    <row r="653" spans="7:15" x14ac:dyDescent="0.25">
      <c r="G653" s="16" t="s">
        <v>1</v>
      </c>
      <c r="H653" s="6">
        <v>652</v>
      </c>
      <c r="I653" s="21">
        <v>0</v>
      </c>
      <c r="J653" s="24">
        <v>3</v>
      </c>
      <c r="K653" s="23">
        <v>22</v>
      </c>
      <c r="L653" s="24"/>
      <c r="M653" s="21"/>
      <c r="N653" s="24"/>
      <c r="O653" s="23" t="s">
        <v>33</v>
      </c>
    </row>
    <row r="654" spans="7:15" x14ac:dyDescent="0.25">
      <c r="G654" s="16" t="s">
        <v>1</v>
      </c>
      <c r="H654" s="6">
        <v>653</v>
      </c>
      <c r="I654" s="21">
        <v>0</v>
      </c>
      <c r="J654" s="24">
        <v>1</v>
      </c>
      <c r="K654" s="23">
        <v>24</v>
      </c>
      <c r="L654" s="24"/>
      <c r="M654" s="21"/>
      <c r="N654" s="24"/>
      <c r="O654" s="23" t="s">
        <v>33</v>
      </c>
    </row>
    <row r="655" spans="7:15" x14ac:dyDescent="0.25">
      <c r="G655" s="16" t="s">
        <v>1</v>
      </c>
      <c r="H655" s="6">
        <v>654</v>
      </c>
      <c r="I655" s="21">
        <v>0</v>
      </c>
      <c r="J655" s="24">
        <v>2</v>
      </c>
      <c r="K655" s="23">
        <v>23</v>
      </c>
      <c r="L655" s="24"/>
      <c r="M655" s="21"/>
      <c r="N655" s="24"/>
      <c r="O655" s="23" t="s">
        <v>33</v>
      </c>
    </row>
    <row r="656" spans="7:15" ht="15.75" thickBot="1" x14ac:dyDescent="0.3">
      <c r="G656" s="17" t="s">
        <v>1</v>
      </c>
      <c r="H656" s="10">
        <v>655</v>
      </c>
      <c r="I656" s="25">
        <v>0</v>
      </c>
      <c r="J656" s="26">
        <v>2</v>
      </c>
      <c r="K656" s="27">
        <v>23</v>
      </c>
      <c r="L656" s="26"/>
      <c r="M656" s="25"/>
      <c r="N656" s="26"/>
      <c r="O656" s="27" t="s">
        <v>33</v>
      </c>
    </row>
    <row r="657" spans="7:15" x14ac:dyDescent="0.25">
      <c r="G657" s="16" t="s">
        <v>2</v>
      </c>
      <c r="H657" s="6">
        <v>1</v>
      </c>
      <c r="I657" s="21">
        <v>2</v>
      </c>
      <c r="J657" s="24">
        <v>12</v>
      </c>
      <c r="K657" s="23">
        <v>13</v>
      </c>
      <c r="L657" s="24"/>
      <c r="M657" s="21" t="s">
        <v>32</v>
      </c>
      <c r="N657" s="24"/>
      <c r="O657" s="23" t="s">
        <v>33</v>
      </c>
    </row>
    <row r="658" spans="7:15" x14ac:dyDescent="0.25">
      <c r="G658" s="18" t="s">
        <v>2</v>
      </c>
      <c r="H658" s="9">
        <v>2</v>
      </c>
      <c r="I658" s="28">
        <v>1</v>
      </c>
      <c r="J658" s="29">
        <v>6</v>
      </c>
      <c r="K658" s="30">
        <v>18</v>
      </c>
      <c r="L658" s="29"/>
      <c r="M658" s="28" t="s">
        <v>32</v>
      </c>
      <c r="N658" s="29"/>
      <c r="O658" s="30" t="s">
        <v>33</v>
      </c>
    </row>
    <row r="659" spans="7:15" x14ac:dyDescent="0.25">
      <c r="G659" s="18" t="s">
        <v>2</v>
      </c>
      <c r="H659" s="9">
        <v>3</v>
      </c>
      <c r="I659" s="28">
        <v>1</v>
      </c>
      <c r="J659" s="29">
        <v>7</v>
      </c>
      <c r="K659" s="30">
        <v>17</v>
      </c>
      <c r="L659" s="29"/>
      <c r="M659" s="28" t="s">
        <v>32</v>
      </c>
      <c r="N659" s="29"/>
      <c r="O659" s="30" t="s">
        <v>33</v>
      </c>
    </row>
    <row r="660" spans="7:15" x14ac:dyDescent="0.25">
      <c r="G660" s="18" t="s">
        <v>2</v>
      </c>
      <c r="H660" s="9">
        <v>4</v>
      </c>
      <c r="I660" s="28">
        <v>0</v>
      </c>
      <c r="J660" s="29">
        <v>6</v>
      </c>
      <c r="K660" s="30">
        <v>19</v>
      </c>
      <c r="L660" s="29"/>
      <c r="M660" s="28" t="s">
        <v>33</v>
      </c>
      <c r="N660" s="29"/>
      <c r="O660" s="30" t="s">
        <v>33</v>
      </c>
    </row>
    <row r="661" spans="7:15" x14ac:dyDescent="0.25">
      <c r="G661" s="18" t="s">
        <v>2</v>
      </c>
      <c r="H661" s="9">
        <v>5</v>
      </c>
      <c r="I661" s="28">
        <v>12</v>
      </c>
      <c r="J661" s="29">
        <v>20</v>
      </c>
      <c r="K661" s="30">
        <v>5</v>
      </c>
      <c r="L661" s="29" t="s">
        <v>41</v>
      </c>
      <c r="M661" s="28" t="s">
        <v>32</v>
      </c>
      <c r="N661" s="29" t="s">
        <v>41</v>
      </c>
      <c r="O661" s="30" t="s">
        <v>32</v>
      </c>
    </row>
    <row r="662" spans="7:15" x14ac:dyDescent="0.25">
      <c r="G662" s="18" t="s">
        <v>2</v>
      </c>
      <c r="H662" s="9">
        <v>6</v>
      </c>
      <c r="I662" s="28">
        <v>2</v>
      </c>
      <c r="J662" s="29">
        <v>16</v>
      </c>
      <c r="K662" s="30">
        <v>9</v>
      </c>
      <c r="L662" s="29" t="s">
        <v>41</v>
      </c>
      <c r="M662" s="28" t="s">
        <v>32</v>
      </c>
      <c r="N662" s="29"/>
      <c r="O662" s="30" t="s">
        <v>33</v>
      </c>
    </row>
    <row r="663" spans="7:15" x14ac:dyDescent="0.25">
      <c r="G663" s="18" t="s">
        <v>2</v>
      </c>
      <c r="H663" s="9">
        <v>7</v>
      </c>
      <c r="I663" s="28">
        <v>7</v>
      </c>
      <c r="J663" s="29">
        <v>17</v>
      </c>
      <c r="K663" s="30">
        <v>8</v>
      </c>
      <c r="L663" s="29" t="s">
        <v>41</v>
      </c>
      <c r="M663" s="28" t="s">
        <v>32</v>
      </c>
      <c r="N663" s="29"/>
      <c r="O663" s="30" t="s">
        <v>33</v>
      </c>
    </row>
    <row r="664" spans="7:15" x14ac:dyDescent="0.25">
      <c r="G664" s="18" t="s">
        <v>2</v>
      </c>
      <c r="H664" s="9">
        <v>8</v>
      </c>
      <c r="I664" s="28">
        <v>2</v>
      </c>
      <c r="J664" s="29">
        <v>15</v>
      </c>
      <c r="K664" s="30">
        <v>10</v>
      </c>
      <c r="L664" s="29"/>
      <c r="M664" s="28" t="s">
        <v>32</v>
      </c>
      <c r="N664" s="29"/>
      <c r="O664" s="30" t="s">
        <v>33</v>
      </c>
    </row>
    <row r="665" spans="7:15" x14ac:dyDescent="0.25">
      <c r="G665" s="18" t="s">
        <v>2</v>
      </c>
      <c r="H665" s="9">
        <v>9</v>
      </c>
      <c r="I665" s="28">
        <v>5</v>
      </c>
      <c r="J665" s="29">
        <v>18</v>
      </c>
      <c r="K665" s="30">
        <v>7</v>
      </c>
      <c r="L665" s="29"/>
      <c r="M665" s="28" t="s">
        <v>32</v>
      </c>
      <c r="N665" s="29"/>
      <c r="O665" s="30" t="s">
        <v>32</v>
      </c>
    </row>
    <row r="666" spans="7:15" x14ac:dyDescent="0.25">
      <c r="G666" s="18" t="s">
        <v>2</v>
      </c>
      <c r="H666" s="9">
        <v>10</v>
      </c>
      <c r="I666" s="28">
        <v>1</v>
      </c>
      <c r="J666" s="29">
        <v>14</v>
      </c>
      <c r="K666" s="30">
        <v>11</v>
      </c>
      <c r="L666" s="29" t="s">
        <v>41</v>
      </c>
      <c r="M666" s="28" t="s">
        <v>32</v>
      </c>
      <c r="N666" s="29"/>
      <c r="O666" s="30" t="s">
        <v>33</v>
      </c>
    </row>
    <row r="667" spans="7:15" x14ac:dyDescent="0.25">
      <c r="G667" s="18" t="s">
        <v>2</v>
      </c>
      <c r="H667" s="9">
        <v>11</v>
      </c>
      <c r="I667" s="28">
        <v>1</v>
      </c>
      <c r="J667" s="29">
        <v>12</v>
      </c>
      <c r="K667" s="30">
        <v>13</v>
      </c>
      <c r="L667" s="29"/>
      <c r="M667" s="28" t="s">
        <v>33</v>
      </c>
      <c r="N667" s="29"/>
      <c r="O667" s="30" t="s">
        <v>33</v>
      </c>
    </row>
    <row r="668" spans="7:15" x14ac:dyDescent="0.25">
      <c r="G668" s="18" t="s">
        <v>2</v>
      </c>
      <c r="H668" s="9">
        <v>12</v>
      </c>
      <c r="I668" s="28">
        <v>9</v>
      </c>
      <c r="J668" s="29">
        <v>20</v>
      </c>
      <c r="K668" s="30">
        <v>5</v>
      </c>
      <c r="L668" s="29"/>
      <c r="M668" s="28" t="s">
        <v>32</v>
      </c>
      <c r="N668" s="29"/>
      <c r="O668" s="30" t="s">
        <v>32</v>
      </c>
    </row>
    <row r="669" spans="7:15" x14ac:dyDescent="0.25">
      <c r="G669" s="18" t="s">
        <v>2</v>
      </c>
      <c r="H669" s="9">
        <v>13</v>
      </c>
      <c r="I669" s="28">
        <v>1</v>
      </c>
      <c r="J669" s="29">
        <v>7</v>
      </c>
      <c r="K669" s="30">
        <v>17</v>
      </c>
      <c r="L669" s="29" t="s">
        <v>41</v>
      </c>
      <c r="M669" s="28" t="s">
        <v>32</v>
      </c>
      <c r="N669" s="29"/>
      <c r="O669" s="30" t="s">
        <v>33</v>
      </c>
    </row>
    <row r="670" spans="7:15" x14ac:dyDescent="0.25">
      <c r="G670" s="18" t="s">
        <v>2</v>
      </c>
      <c r="H670" s="9">
        <v>14</v>
      </c>
      <c r="I670" s="28">
        <v>2</v>
      </c>
      <c r="J670" s="29">
        <v>16</v>
      </c>
      <c r="K670" s="30">
        <v>9</v>
      </c>
      <c r="L670" s="29" t="s">
        <v>41</v>
      </c>
      <c r="M670" s="28" t="s">
        <v>32</v>
      </c>
      <c r="N670" s="29"/>
      <c r="O670" s="30" t="s">
        <v>32</v>
      </c>
    </row>
    <row r="671" spans="7:15" x14ac:dyDescent="0.25">
      <c r="G671" s="18" t="s">
        <v>2</v>
      </c>
      <c r="H671" s="9">
        <v>15</v>
      </c>
      <c r="I671" s="28">
        <v>1</v>
      </c>
      <c r="J671" s="29">
        <v>9</v>
      </c>
      <c r="K671" s="30">
        <v>15</v>
      </c>
      <c r="L671" s="29" t="s">
        <v>41</v>
      </c>
      <c r="M671" s="28" t="s">
        <v>32</v>
      </c>
      <c r="N671" s="29"/>
      <c r="O671" s="30" t="s">
        <v>33</v>
      </c>
    </row>
    <row r="672" spans="7:15" x14ac:dyDescent="0.25">
      <c r="G672" s="18" t="s">
        <v>2</v>
      </c>
      <c r="H672" s="9">
        <v>16</v>
      </c>
      <c r="I672" s="28">
        <v>3</v>
      </c>
      <c r="J672" s="29">
        <v>11</v>
      </c>
      <c r="K672" s="30">
        <v>14</v>
      </c>
      <c r="L672" s="29" t="s">
        <v>41</v>
      </c>
      <c r="M672" s="28" t="s">
        <v>32</v>
      </c>
      <c r="N672" s="29"/>
      <c r="O672" s="30" t="s">
        <v>33</v>
      </c>
    </row>
    <row r="673" spans="7:15" x14ac:dyDescent="0.25">
      <c r="G673" s="18" t="s">
        <v>2</v>
      </c>
      <c r="H673" s="9">
        <v>17</v>
      </c>
      <c r="I673" s="28">
        <v>3</v>
      </c>
      <c r="J673" s="29">
        <v>14</v>
      </c>
      <c r="K673" s="30">
        <v>10</v>
      </c>
      <c r="L673" s="29"/>
      <c r="M673" s="28" t="s">
        <v>32</v>
      </c>
      <c r="N673" s="29"/>
      <c r="O673" s="30" t="s">
        <v>32</v>
      </c>
    </row>
    <row r="674" spans="7:15" x14ac:dyDescent="0.25">
      <c r="G674" s="18" t="s">
        <v>2</v>
      </c>
      <c r="H674" s="9">
        <v>18</v>
      </c>
      <c r="I674" s="28">
        <v>15</v>
      </c>
      <c r="J674" s="29">
        <v>21</v>
      </c>
      <c r="K674" s="30">
        <v>4</v>
      </c>
      <c r="L674" s="29"/>
      <c r="M674" s="28" t="s">
        <v>32</v>
      </c>
      <c r="N674" s="29"/>
      <c r="O674" s="30" t="s">
        <v>33</v>
      </c>
    </row>
    <row r="675" spans="7:15" x14ac:dyDescent="0.25">
      <c r="G675" s="18" t="s">
        <v>2</v>
      </c>
      <c r="H675" s="9">
        <v>19</v>
      </c>
      <c r="I675" s="28">
        <v>12</v>
      </c>
      <c r="J675" s="29">
        <v>21</v>
      </c>
      <c r="K675" s="30">
        <v>4</v>
      </c>
      <c r="L675" s="29"/>
      <c r="M675" s="28" t="s">
        <v>32</v>
      </c>
      <c r="N675" s="29" t="s">
        <v>41</v>
      </c>
      <c r="O675" s="30" t="s">
        <v>32</v>
      </c>
    </row>
    <row r="676" spans="7:15" x14ac:dyDescent="0.25">
      <c r="G676" s="18" t="s">
        <v>2</v>
      </c>
      <c r="H676" s="9">
        <v>20</v>
      </c>
      <c r="I676" s="28">
        <v>7</v>
      </c>
      <c r="J676" s="29">
        <v>17</v>
      </c>
      <c r="K676" s="30">
        <v>8</v>
      </c>
      <c r="L676" s="29"/>
      <c r="M676" s="28" t="s">
        <v>32</v>
      </c>
      <c r="N676" s="29"/>
      <c r="O676" s="30" t="s">
        <v>33</v>
      </c>
    </row>
    <row r="677" spans="7:15" x14ac:dyDescent="0.25">
      <c r="G677" s="18" t="s">
        <v>2</v>
      </c>
      <c r="H677" s="9">
        <v>21</v>
      </c>
      <c r="I677" s="28">
        <v>2</v>
      </c>
      <c r="J677" s="29">
        <v>14</v>
      </c>
      <c r="K677" s="30">
        <v>11</v>
      </c>
      <c r="L677" s="29"/>
      <c r="M677" s="28" t="s">
        <v>33</v>
      </c>
      <c r="N677" s="29"/>
      <c r="O677" s="30" t="s">
        <v>32</v>
      </c>
    </row>
    <row r="678" spans="7:15" x14ac:dyDescent="0.25">
      <c r="G678" s="18" t="s">
        <v>2</v>
      </c>
      <c r="H678" s="9">
        <v>22</v>
      </c>
      <c r="I678" s="28">
        <v>6</v>
      </c>
      <c r="J678" s="29">
        <v>18</v>
      </c>
      <c r="K678" s="30">
        <v>7</v>
      </c>
      <c r="L678" s="29"/>
      <c r="M678" s="28" t="s">
        <v>33</v>
      </c>
      <c r="N678" s="29"/>
      <c r="O678" s="30" t="s">
        <v>32</v>
      </c>
    </row>
    <row r="679" spans="7:15" x14ac:dyDescent="0.25">
      <c r="G679" s="18" t="s">
        <v>2</v>
      </c>
      <c r="H679" s="9">
        <v>23</v>
      </c>
      <c r="I679" s="28">
        <v>1</v>
      </c>
      <c r="J679" s="29">
        <v>7</v>
      </c>
      <c r="K679" s="30">
        <v>18</v>
      </c>
      <c r="L679" s="29"/>
      <c r="M679" s="28" t="s">
        <v>33</v>
      </c>
      <c r="N679" s="29"/>
      <c r="O679" s="30" t="s">
        <v>33</v>
      </c>
    </row>
    <row r="680" spans="7:15" x14ac:dyDescent="0.25">
      <c r="G680" s="18" t="s">
        <v>2</v>
      </c>
      <c r="H680" s="9">
        <v>24</v>
      </c>
      <c r="I680" s="28">
        <v>0</v>
      </c>
      <c r="J680" s="29">
        <v>5</v>
      </c>
      <c r="K680" s="30">
        <v>20</v>
      </c>
      <c r="L680" s="29"/>
      <c r="M680" s="28" t="s">
        <v>33</v>
      </c>
      <c r="N680" s="29"/>
      <c r="O680" s="30" t="s">
        <v>33</v>
      </c>
    </row>
    <row r="681" spans="7:15" x14ac:dyDescent="0.25">
      <c r="G681" s="18" t="s">
        <v>2</v>
      </c>
      <c r="H681" s="9">
        <v>25</v>
      </c>
      <c r="I681" s="28">
        <v>7</v>
      </c>
      <c r="J681" s="29">
        <v>15</v>
      </c>
      <c r="K681" s="30">
        <v>10</v>
      </c>
      <c r="L681" s="29"/>
      <c r="M681" s="28" t="s">
        <v>33</v>
      </c>
      <c r="N681" s="29"/>
      <c r="O681" s="30" t="s">
        <v>33</v>
      </c>
    </row>
    <row r="682" spans="7:15" x14ac:dyDescent="0.25">
      <c r="G682" s="18" t="s">
        <v>2</v>
      </c>
      <c r="H682" s="9">
        <v>26</v>
      </c>
      <c r="I682" s="28">
        <v>14</v>
      </c>
      <c r="J682" s="29">
        <v>23</v>
      </c>
      <c r="K682" s="30">
        <v>3</v>
      </c>
      <c r="L682" s="29" t="s">
        <v>41</v>
      </c>
      <c r="M682" s="28" t="s">
        <v>32</v>
      </c>
      <c r="N682" s="29" t="s">
        <v>41</v>
      </c>
      <c r="O682" s="30" t="s">
        <v>32</v>
      </c>
    </row>
    <row r="683" spans="7:15" x14ac:dyDescent="0.25">
      <c r="G683" s="18" t="s">
        <v>2</v>
      </c>
      <c r="H683" s="9">
        <v>27</v>
      </c>
      <c r="I683" s="28">
        <v>4</v>
      </c>
      <c r="J683" s="29">
        <v>18</v>
      </c>
      <c r="K683" s="30">
        <v>8</v>
      </c>
      <c r="L683" s="29"/>
      <c r="M683" s="28" t="s">
        <v>32</v>
      </c>
      <c r="N683" s="29"/>
      <c r="O683" s="30" t="s">
        <v>33</v>
      </c>
    </row>
    <row r="684" spans="7:15" x14ac:dyDescent="0.25">
      <c r="G684" s="18" t="s">
        <v>2</v>
      </c>
      <c r="H684" s="9">
        <v>28</v>
      </c>
      <c r="I684" s="28">
        <v>1</v>
      </c>
      <c r="J684" s="29">
        <v>10</v>
      </c>
      <c r="K684" s="30">
        <v>16</v>
      </c>
      <c r="L684" s="29"/>
      <c r="M684" s="28" t="s">
        <v>33</v>
      </c>
      <c r="N684" s="29"/>
      <c r="O684" s="30" t="s">
        <v>32</v>
      </c>
    </row>
    <row r="685" spans="7:15" x14ac:dyDescent="0.25">
      <c r="G685" s="18" t="s">
        <v>2</v>
      </c>
      <c r="H685" s="9">
        <v>29</v>
      </c>
      <c r="I685" s="28">
        <v>3</v>
      </c>
      <c r="J685" s="29">
        <v>18</v>
      </c>
      <c r="K685" s="30">
        <v>7</v>
      </c>
      <c r="L685" s="29"/>
      <c r="M685" s="28" t="s">
        <v>33</v>
      </c>
      <c r="N685" s="29" t="s">
        <v>41</v>
      </c>
      <c r="O685" s="30" t="s">
        <v>32</v>
      </c>
    </row>
    <row r="686" spans="7:15" x14ac:dyDescent="0.25">
      <c r="G686" s="18" t="s">
        <v>2</v>
      </c>
      <c r="H686" s="9">
        <v>30</v>
      </c>
      <c r="I686" s="28">
        <v>13</v>
      </c>
      <c r="J686" s="29">
        <v>22</v>
      </c>
      <c r="K686" s="30">
        <v>4</v>
      </c>
      <c r="L686" s="29" t="s">
        <v>41</v>
      </c>
      <c r="M686" s="28" t="s">
        <v>32</v>
      </c>
      <c r="N686" s="29"/>
      <c r="O686" s="30" t="s">
        <v>33</v>
      </c>
    </row>
    <row r="687" spans="7:15" x14ac:dyDescent="0.25">
      <c r="G687" s="18" t="s">
        <v>2</v>
      </c>
      <c r="H687" s="9">
        <v>31</v>
      </c>
      <c r="I687" s="28">
        <v>3</v>
      </c>
      <c r="J687" s="29">
        <v>17</v>
      </c>
      <c r="K687" s="30">
        <v>9</v>
      </c>
      <c r="L687" s="29"/>
      <c r="M687" s="28" t="s">
        <v>32</v>
      </c>
      <c r="N687" s="29"/>
      <c r="O687" s="30" t="s">
        <v>32</v>
      </c>
    </row>
    <row r="688" spans="7:15" x14ac:dyDescent="0.25">
      <c r="G688" s="18" t="s">
        <v>2</v>
      </c>
      <c r="H688" s="9">
        <v>32</v>
      </c>
      <c r="I688" s="28">
        <v>4</v>
      </c>
      <c r="J688" s="29">
        <v>17</v>
      </c>
      <c r="K688" s="30">
        <v>9</v>
      </c>
      <c r="L688" s="29"/>
      <c r="M688" s="28" t="s">
        <v>32</v>
      </c>
      <c r="N688" s="29"/>
      <c r="O688" s="30" t="s">
        <v>32</v>
      </c>
    </row>
    <row r="689" spans="7:15" x14ac:dyDescent="0.25">
      <c r="G689" s="18" t="s">
        <v>2</v>
      </c>
      <c r="H689" s="9">
        <v>33</v>
      </c>
      <c r="I689" s="28">
        <v>2</v>
      </c>
      <c r="J689" s="29">
        <v>15</v>
      </c>
      <c r="K689" s="30">
        <v>11</v>
      </c>
      <c r="L689" s="29"/>
      <c r="M689" s="28" t="s">
        <v>33</v>
      </c>
      <c r="N689" s="29"/>
      <c r="O689" s="30" t="s">
        <v>33</v>
      </c>
    </row>
    <row r="690" spans="7:15" x14ac:dyDescent="0.25">
      <c r="G690" s="18" t="s">
        <v>2</v>
      </c>
      <c r="H690" s="9">
        <v>34</v>
      </c>
      <c r="I690" s="28">
        <v>4</v>
      </c>
      <c r="J690" s="29">
        <v>22</v>
      </c>
      <c r="K690" s="30">
        <v>4</v>
      </c>
      <c r="L690" s="29"/>
      <c r="M690" s="28" t="s">
        <v>32</v>
      </c>
      <c r="N690" s="29"/>
      <c r="O690" s="30" t="s">
        <v>32</v>
      </c>
    </row>
    <row r="691" spans="7:15" x14ac:dyDescent="0.25">
      <c r="G691" s="18" t="s">
        <v>2</v>
      </c>
      <c r="H691" s="9">
        <v>35</v>
      </c>
      <c r="I691" s="28">
        <v>4</v>
      </c>
      <c r="J691" s="29">
        <v>19</v>
      </c>
      <c r="K691" s="30">
        <v>6</v>
      </c>
      <c r="L691" s="29" t="s">
        <v>41</v>
      </c>
      <c r="M691" s="28" t="s">
        <v>32</v>
      </c>
      <c r="N691" s="29"/>
      <c r="O691" s="30" t="s">
        <v>32</v>
      </c>
    </row>
    <row r="692" spans="7:15" x14ac:dyDescent="0.25">
      <c r="G692" s="18" t="s">
        <v>2</v>
      </c>
      <c r="H692" s="9">
        <v>36</v>
      </c>
      <c r="I692" s="28">
        <v>0</v>
      </c>
      <c r="J692" s="29">
        <v>9</v>
      </c>
      <c r="K692" s="30">
        <v>16</v>
      </c>
      <c r="L692" s="29"/>
      <c r="M692" s="28" t="s">
        <v>33</v>
      </c>
      <c r="N692" s="29"/>
      <c r="O692" s="30" t="s">
        <v>32</v>
      </c>
    </row>
    <row r="693" spans="7:15" x14ac:dyDescent="0.25">
      <c r="G693" s="18" t="s">
        <v>2</v>
      </c>
      <c r="H693" s="9">
        <v>37</v>
      </c>
      <c r="I693" s="28">
        <v>0</v>
      </c>
      <c r="J693" s="29">
        <v>8</v>
      </c>
      <c r="K693" s="30">
        <v>17</v>
      </c>
      <c r="L693" s="29"/>
      <c r="M693" s="28" t="s">
        <v>33</v>
      </c>
      <c r="N693" s="29"/>
      <c r="O693" s="30" t="s">
        <v>32</v>
      </c>
    </row>
    <row r="694" spans="7:15" x14ac:dyDescent="0.25">
      <c r="G694" s="18" t="s">
        <v>2</v>
      </c>
      <c r="H694" s="9">
        <v>38</v>
      </c>
      <c r="I694" s="28">
        <v>2</v>
      </c>
      <c r="J694" s="29">
        <v>6</v>
      </c>
      <c r="K694" s="30">
        <v>19</v>
      </c>
      <c r="L694" s="29"/>
      <c r="M694" s="28" t="s">
        <v>33</v>
      </c>
      <c r="N694" s="29"/>
      <c r="O694" s="30" t="s">
        <v>33</v>
      </c>
    </row>
    <row r="695" spans="7:15" x14ac:dyDescent="0.25">
      <c r="G695" s="18" t="s">
        <v>2</v>
      </c>
      <c r="H695" s="9">
        <v>39</v>
      </c>
      <c r="I695" s="28">
        <v>4</v>
      </c>
      <c r="J695" s="29">
        <v>16</v>
      </c>
      <c r="K695" s="30">
        <v>10</v>
      </c>
      <c r="L695" s="29"/>
      <c r="M695" s="28" t="s">
        <v>33</v>
      </c>
      <c r="N695" s="29"/>
      <c r="O695" s="30" t="s">
        <v>33</v>
      </c>
    </row>
    <row r="696" spans="7:15" x14ac:dyDescent="0.25">
      <c r="G696" s="18" t="s">
        <v>2</v>
      </c>
      <c r="H696" s="9">
        <v>40</v>
      </c>
      <c r="I696" s="28">
        <v>7</v>
      </c>
      <c r="J696" s="29">
        <v>18</v>
      </c>
      <c r="K696" s="30">
        <v>8</v>
      </c>
      <c r="L696" s="29"/>
      <c r="M696" s="28" t="s">
        <v>32</v>
      </c>
      <c r="N696" s="29"/>
      <c r="O696" s="30" t="s">
        <v>32</v>
      </c>
    </row>
    <row r="697" spans="7:15" x14ac:dyDescent="0.25">
      <c r="G697" s="18" t="s">
        <v>2</v>
      </c>
      <c r="H697" s="9">
        <v>41</v>
      </c>
      <c r="I697" s="28">
        <v>4</v>
      </c>
      <c r="J697" s="29">
        <v>16</v>
      </c>
      <c r="K697" s="30">
        <v>9</v>
      </c>
      <c r="L697" s="29" t="s">
        <v>41</v>
      </c>
      <c r="M697" s="28" t="s">
        <v>32</v>
      </c>
      <c r="N697" s="29"/>
      <c r="O697" s="30" t="s">
        <v>33</v>
      </c>
    </row>
    <row r="698" spans="7:15" x14ac:dyDescent="0.25">
      <c r="G698" s="18" t="s">
        <v>2</v>
      </c>
      <c r="H698" s="9">
        <v>42</v>
      </c>
      <c r="I698" s="28">
        <v>0</v>
      </c>
      <c r="J698" s="29">
        <v>11</v>
      </c>
      <c r="K698" s="30">
        <v>13</v>
      </c>
      <c r="L698" s="29"/>
      <c r="M698" s="28" t="s">
        <v>32</v>
      </c>
      <c r="N698" s="29"/>
      <c r="O698" s="30" t="s">
        <v>32</v>
      </c>
    </row>
    <row r="699" spans="7:15" x14ac:dyDescent="0.25">
      <c r="G699" s="18" t="s">
        <v>2</v>
      </c>
      <c r="H699" s="9">
        <v>43</v>
      </c>
      <c r="I699" s="28">
        <v>2</v>
      </c>
      <c r="J699" s="29">
        <v>19</v>
      </c>
      <c r="K699" s="30">
        <v>6</v>
      </c>
      <c r="L699" s="29"/>
      <c r="M699" s="28" t="s">
        <v>32</v>
      </c>
      <c r="N699" s="29"/>
      <c r="O699" s="30" t="s">
        <v>32</v>
      </c>
    </row>
    <row r="700" spans="7:15" x14ac:dyDescent="0.25">
      <c r="G700" s="18" t="s">
        <v>2</v>
      </c>
      <c r="H700" s="9">
        <v>44</v>
      </c>
      <c r="I700" s="28">
        <v>3</v>
      </c>
      <c r="J700" s="29">
        <v>14</v>
      </c>
      <c r="K700" s="30">
        <v>11</v>
      </c>
      <c r="L700" s="29"/>
      <c r="M700" s="28" t="s">
        <v>33</v>
      </c>
      <c r="N700" s="29"/>
      <c r="O700" s="30" t="s">
        <v>33</v>
      </c>
    </row>
    <row r="701" spans="7:15" x14ac:dyDescent="0.25">
      <c r="G701" s="18" t="s">
        <v>2</v>
      </c>
      <c r="H701" s="9">
        <v>45</v>
      </c>
      <c r="I701" s="28">
        <v>7</v>
      </c>
      <c r="J701" s="29">
        <v>18</v>
      </c>
      <c r="K701" s="30">
        <v>7</v>
      </c>
      <c r="L701" s="29"/>
      <c r="M701" s="28" t="s">
        <v>33</v>
      </c>
      <c r="N701" s="29"/>
      <c r="O701" s="30" t="s">
        <v>32</v>
      </c>
    </row>
    <row r="702" spans="7:15" x14ac:dyDescent="0.25">
      <c r="G702" s="18" t="s">
        <v>2</v>
      </c>
      <c r="H702" s="9">
        <v>46</v>
      </c>
      <c r="I702" s="28">
        <v>6</v>
      </c>
      <c r="J702" s="29">
        <v>14</v>
      </c>
      <c r="K702" s="30">
        <v>11</v>
      </c>
      <c r="L702" s="29"/>
      <c r="M702" s="28" t="s">
        <v>33</v>
      </c>
      <c r="N702" s="29"/>
      <c r="O702" s="30" t="s">
        <v>32</v>
      </c>
    </row>
    <row r="703" spans="7:15" x14ac:dyDescent="0.25">
      <c r="G703" s="18" t="s">
        <v>2</v>
      </c>
      <c r="H703" s="9">
        <v>47</v>
      </c>
      <c r="I703" s="28">
        <v>2</v>
      </c>
      <c r="J703" s="29">
        <v>14</v>
      </c>
      <c r="K703" s="30">
        <v>11</v>
      </c>
      <c r="L703" s="29"/>
      <c r="M703" s="28" t="s">
        <v>32</v>
      </c>
      <c r="N703" s="29"/>
      <c r="O703" s="30" t="s">
        <v>33</v>
      </c>
    </row>
    <row r="704" spans="7:15" x14ac:dyDescent="0.25">
      <c r="G704" s="18" t="s">
        <v>2</v>
      </c>
      <c r="H704" s="9">
        <v>48</v>
      </c>
      <c r="I704" s="28">
        <v>1</v>
      </c>
      <c r="J704" s="29">
        <v>16</v>
      </c>
      <c r="K704" s="30">
        <v>9</v>
      </c>
      <c r="L704" s="29"/>
      <c r="M704" s="28" t="s">
        <v>32</v>
      </c>
      <c r="N704" s="29"/>
      <c r="O704" s="30" t="s">
        <v>33</v>
      </c>
    </row>
    <row r="705" spans="7:15" x14ac:dyDescent="0.25">
      <c r="G705" s="18" t="s">
        <v>2</v>
      </c>
      <c r="H705" s="9">
        <v>49</v>
      </c>
      <c r="I705" s="28">
        <v>1</v>
      </c>
      <c r="J705" s="29">
        <v>2</v>
      </c>
      <c r="K705" s="30">
        <v>23</v>
      </c>
      <c r="L705" s="29"/>
      <c r="M705" s="28" t="s">
        <v>33</v>
      </c>
      <c r="N705" s="29"/>
      <c r="O705" s="30" t="s">
        <v>33</v>
      </c>
    </row>
    <row r="706" spans="7:15" x14ac:dyDescent="0.25">
      <c r="G706" s="18" t="s">
        <v>2</v>
      </c>
      <c r="H706" s="9">
        <v>50</v>
      </c>
      <c r="I706" s="28">
        <v>2</v>
      </c>
      <c r="J706" s="29">
        <v>13</v>
      </c>
      <c r="K706" s="30">
        <v>12</v>
      </c>
      <c r="L706" s="29"/>
      <c r="M706" s="28" t="s">
        <v>33</v>
      </c>
      <c r="N706" s="29"/>
      <c r="O706" s="30" t="s">
        <v>33</v>
      </c>
    </row>
    <row r="707" spans="7:15" x14ac:dyDescent="0.25">
      <c r="G707" s="18" t="s">
        <v>2</v>
      </c>
      <c r="H707" s="9">
        <v>51</v>
      </c>
      <c r="I707" s="28">
        <v>5</v>
      </c>
      <c r="J707" s="29">
        <v>20</v>
      </c>
      <c r="K707" s="30">
        <v>5</v>
      </c>
      <c r="L707" s="29"/>
      <c r="M707" s="28" t="s">
        <v>32</v>
      </c>
      <c r="N707" s="29"/>
      <c r="O707" s="30" t="s">
        <v>32</v>
      </c>
    </row>
    <row r="708" spans="7:15" x14ac:dyDescent="0.25">
      <c r="G708" s="18" t="s">
        <v>2</v>
      </c>
      <c r="H708" s="9">
        <v>52</v>
      </c>
      <c r="I708" s="28">
        <v>12</v>
      </c>
      <c r="J708" s="29">
        <v>23</v>
      </c>
      <c r="K708" s="30">
        <v>3</v>
      </c>
      <c r="L708" s="29"/>
      <c r="M708" s="28" t="s">
        <v>32</v>
      </c>
      <c r="N708" s="29"/>
      <c r="O708" s="30" t="s">
        <v>32</v>
      </c>
    </row>
    <row r="709" spans="7:15" x14ac:dyDescent="0.25">
      <c r="G709" s="18" t="s">
        <v>2</v>
      </c>
      <c r="H709" s="9">
        <v>53</v>
      </c>
      <c r="I709" s="28">
        <v>8</v>
      </c>
      <c r="J709" s="29">
        <v>19</v>
      </c>
      <c r="K709" s="30">
        <v>7</v>
      </c>
      <c r="L709" s="29"/>
      <c r="M709" s="28" t="s">
        <v>33</v>
      </c>
      <c r="N709" s="29"/>
      <c r="O709" s="30" t="s">
        <v>32</v>
      </c>
    </row>
    <row r="710" spans="7:15" x14ac:dyDescent="0.25">
      <c r="G710" s="18" t="s">
        <v>2</v>
      </c>
      <c r="H710" s="9">
        <v>54</v>
      </c>
      <c r="I710" s="28">
        <v>3</v>
      </c>
      <c r="J710" s="29">
        <v>14</v>
      </c>
      <c r="K710" s="30">
        <v>12</v>
      </c>
      <c r="L710" s="29"/>
      <c r="M710" s="28" t="s">
        <v>33</v>
      </c>
      <c r="N710" s="29"/>
      <c r="O710" s="30" t="s">
        <v>32</v>
      </c>
    </row>
    <row r="711" spans="7:15" x14ac:dyDescent="0.25">
      <c r="G711" s="18" t="s">
        <v>2</v>
      </c>
      <c r="H711" s="9">
        <v>55</v>
      </c>
      <c r="I711" s="28">
        <v>7</v>
      </c>
      <c r="J711" s="29">
        <v>21</v>
      </c>
      <c r="K711" s="30">
        <v>5</v>
      </c>
      <c r="L711" s="29"/>
      <c r="M711" s="28" t="s">
        <v>33</v>
      </c>
      <c r="N711" s="29"/>
      <c r="O711" s="30" t="s">
        <v>32</v>
      </c>
    </row>
    <row r="712" spans="7:15" x14ac:dyDescent="0.25">
      <c r="G712" s="18" t="s">
        <v>2</v>
      </c>
      <c r="H712" s="9">
        <v>56</v>
      </c>
      <c r="I712" s="28">
        <v>13</v>
      </c>
      <c r="J712" s="29">
        <v>22</v>
      </c>
      <c r="K712" s="30">
        <v>4</v>
      </c>
      <c r="L712" s="29" t="s">
        <v>41</v>
      </c>
      <c r="M712" s="28" t="s">
        <v>32</v>
      </c>
      <c r="N712" s="29"/>
      <c r="O712" s="30" t="s">
        <v>32</v>
      </c>
    </row>
    <row r="713" spans="7:15" x14ac:dyDescent="0.25">
      <c r="G713" s="18" t="s">
        <v>2</v>
      </c>
      <c r="H713" s="9">
        <v>57</v>
      </c>
      <c r="I713" s="28">
        <v>5</v>
      </c>
      <c r="J713" s="29">
        <v>18</v>
      </c>
      <c r="K713" s="30">
        <v>8</v>
      </c>
      <c r="L713" s="29"/>
      <c r="M713" s="28" t="s">
        <v>33</v>
      </c>
      <c r="N713" s="29"/>
      <c r="O713" s="30" t="s">
        <v>32</v>
      </c>
    </row>
    <row r="714" spans="7:15" x14ac:dyDescent="0.25">
      <c r="G714" s="18" t="s">
        <v>2</v>
      </c>
      <c r="H714" s="9">
        <v>58</v>
      </c>
      <c r="I714" s="28">
        <v>5</v>
      </c>
      <c r="J714" s="29">
        <v>22</v>
      </c>
      <c r="K714" s="30">
        <v>4</v>
      </c>
      <c r="L714" s="29" t="s">
        <v>41</v>
      </c>
      <c r="M714" s="28" t="s">
        <v>32</v>
      </c>
      <c r="N714" s="29"/>
      <c r="O714" s="30" t="s">
        <v>32</v>
      </c>
    </row>
    <row r="715" spans="7:15" x14ac:dyDescent="0.25">
      <c r="G715" s="18" t="s">
        <v>2</v>
      </c>
      <c r="H715" s="9">
        <v>59</v>
      </c>
      <c r="I715" s="28">
        <v>4</v>
      </c>
      <c r="J715" s="29">
        <v>20</v>
      </c>
      <c r="K715" s="30">
        <v>6</v>
      </c>
      <c r="L715" s="29"/>
      <c r="M715" s="28" t="s">
        <v>32</v>
      </c>
      <c r="N715" s="29"/>
      <c r="O715" s="30" t="s">
        <v>32</v>
      </c>
    </row>
    <row r="716" spans="7:15" x14ac:dyDescent="0.25">
      <c r="G716" s="18" t="s">
        <v>2</v>
      </c>
      <c r="H716" s="9">
        <v>60</v>
      </c>
      <c r="I716" s="28">
        <v>3</v>
      </c>
      <c r="J716" s="29">
        <v>7</v>
      </c>
      <c r="K716" s="30">
        <v>19</v>
      </c>
      <c r="L716" s="29"/>
      <c r="M716" s="28" t="s">
        <v>32</v>
      </c>
      <c r="N716" s="29"/>
      <c r="O716" s="30" t="s">
        <v>33</v>
      </c>
    </row>
    <row r="717" spans="7:15" x14ac:dyDescent="0.25">
      <c r="G717" s="18" t="s">
        <v>2</v>
      </c>
      <c r="H717" s="9">
        <v>61</v>
      </c>
      <c r="I717" s="28">
        <v>4</v>
      </c>
      <c r="J717" s="29">
        <v>18</v>
      </c>
      <c r="K717" s="30">
        <v>8</v>
      </c>
      <c r="L717" s="29"/>
      <c r="M717" s="28" t="s">
        <v>33</v>
      </c>
      <c r="N717" s="29"/>
      <c r="O717" s="30" t="s">
        <v>32</v>
      </c>
    </row>
    <row r="718" spans="7:15" x14ac:dyDescent="0.25">
      <c r="G718" s="18" t="s">
        <v>2</v>
      </c>
      <c r="H718" s="9">
        <v>62</v>
      </c>
      <c r="I718" s="28">
        <v>8</v>
      </c>
      <c r="J718" s="29">
        <v>17</v>
      </c>
      <c r="K718" s="30">
        <v>9</v>
      </c>
      <c r="L718" s="29"/>
      <c r="M718" s="28" t="s">
        <v>32</v>
      </c>
      <c r="N718" s="29"/>
      <c r="O718" s="30" t="s">
        <v>33</v>
      </c>
    </row>
    <row r="719" spans="7:15" x14ac:dyDescent="0.25">
      <c r="G719" s="18" t="s">
        <v>2</v>
      </c>
      <c r="H719" s="9">
        <v>63</v>
      </c>
      <c r="I719" s="28">
        <v>0</v>
      </c>
      <c r="J719" s="29">
        <v>5</v>
      </c>
      <c r="K719" s="30">
        <v>21</v>
      </c>
      <c r="L719" s="29"/>
      <c r="M719" s="28" t="s">
        <v>33</v>
      </c>
      <c r="N719" s="29"/>
      <c r="O719" s="30" t="s">
        <v>33</v>
      </c>
    </row>
    <row r="720" spans="7:15" x14ac:dyDescent="0.25">
      <c r="G720" s="18" t="s">
        <v>2</v>
      </c>
      <c r="H720" s="9">
        <v>64</v>
      </c>
      <c r="I720" s="28">
        <v>4</v>
      </c>
      <c r="J720" s="29">
        <v>18</v>
      </c>
      <c r="K720" s="30">
        <v>8</v>
      </c>
      <c r="L720" s="29"/>
      <c r="M720" s="28" t="s">
        <v>32</v>
      </c>
      <c r="N720" s="29"/>
      <c r="O720" s="30" t="s">
        <v>33</v>
      </c>
    </row>
    <row r="721" spans="7:15" x14ac:dyDescent="0.25">
      <c r="G721" s="18" t="s">
        <v>2</v>
      </c>
      <c r="H721" s="9">
        <v>65</v>
      </c>
      <c r="I721" s="28">
        <v>0</v>
      </c>
      <c r="J721" s="29">
        <v>8</v>
      </c>
      <c r="K721" s="30">
        <v>18</v>
      </c>
      <c r="L721" s="29"/>
      <c r="M721" s="28" t="s">
        <v>33</v>
      </c>
      <c r="N721" s="29"/>
      <c r="O721" s="30" t="s">
        <v>32</v>
      </c>
    </row>
    <row r="722" spans="7:15" x14ac:dyDescent="0.25">
      <c r="G722" s="18" t="s">
        <v>2</v>
      </c>
      <c r="H722" s="9">
        <v>66</v>
      </c>
      <c r="I722" s="28">
        <v>0</v>
      </c>
      <c r="J722" s="29">
        <v>3</v>
      </c>
      <c r="K722" s="30">
        <v>22</v>
      </c>
      <c r="L722" s="29"/>
      <c r="M722" s="28" t="s">
        <v>33</v>
      </c>
      <c r="N722" s="29"/>
      <c r="O722" s="30" t="s">
        <v>33</v>
      </c>
    </row>
    <row r="723" spans="7:15" x14ac:dyDescent="0.25">
      <c r="G723" s="18" t="s">
        <v>2</v>
      </c>
      <c r="H723" s="9">
        <v>67</v>
      </c>
      <c r="I723" s="28">
        <v>0</v>
      </c>
      <c r="J723" s="29">
        <v>5</v>
      </c>
      <c r="K723" s="30">
        <v>20</v>
      </c>
      <c r="L723" s="29"/>
      <c r="M723" s="28" t="s">
        <v>33</v>
      </c>
      <c r="N723" s="29"/>
      <c r="O723" s="30" t="s">
        <v>33</v>
      </c>
    </row>
    <row r="724" spans="7:15" x14ac:dyDescent="0.25">
      <c r="G724" s="18" t="s">
        <v>2</v>
      </c>
      <c r="H724" s="9">
        <v>68</v>
      </c>
      <c r="I724" s="28">
        <v>8</v>
      </c>
      <c r="J724" s="29">
        <v>20</v>
      </c>
      <c r="K724" s="30">
        <v>6</v>
      </c>
      <c r="L724" s="29"/>
      <c r="M724" s="28" t="s">
        <v>32</v>
      </c>
      <c r="N724" s="29"/>
      <c r="O724" s="30" t="s">
        <v>32</v>
      </c>
    </row>
    <row r="725" spans="7:15" x14ac:dyDescent="0.25">
      <c r="G725" s="18" t="s">
        <v>2</v>
      </c>
      <c r="H725" s="9">
        <v>69</v>
      </c>
      <c r="I725" s="28">
        <v>2</v>
      </c>
      <c r="J725" s="29">
        <v>16</v>
      </c>
      <c r="K725" s="30">
        <v>10</v>
      </c>
      <c r="L725" s="29"/>
      <c r="M725" s="28" t="s">
        <v>33</v>
      </c>
      <c r="N725" s="29"/>
      <c r="O725" s="30" t="s">
        <v>32</v>
      </c>
    </row>
    <row r="726" spans="7:15" x14ac:dyDescent="0.25">
      <c r="G726" s="18" t="s">
        <v>2</v>
      </c>
      <c r="H726" s="9">
        <v>70</v>
      </c>
      <c r="I726" s="28">
        <v>3</v>
      </c>
      <c r="J726" s="29">
        <v>12</v>
      </c>
      <c r="K726" s="30">
        <v>14</v>
      </c>
      <c r="L726" s="29"/>
      <c r="M726" s="28" t="s">
        <v>33</v>
      </c>
      <c r="N726" s="29"/>
      <c r="O726" s="30" t="s">
        <v>32</v>
      </c>
    </row>
    <row r="727" spans="7:15" x14ac:dyDescent="0.25">
      <c r="G727" s="18" t="s">
        <v>2</v>
      </c>
      <c r="H727" s="9">
        <v>71</v>
      </c>
      <c r="I727" s="28">
        <v>1</v>
      </c>
      <c r="J727" s="29">
        <v>12</v>
      </c>
      <c r="K727" s="30">
        <v>13</v>
      </c>
      <c r="L727" s="29"/>
      <c r="M727" s="28" t="s">
        <v>33</v>
      </c>
      <c r="N727" s="29"/>
      <c r="O727" s="30" t="s">
        <v>32</v>
      </c>
    </row>
    <row r="728" spans="7:15" x14ac:dyDescent="0.25">
      <c r="G728" s="18" t="s">
        <v>2</v>
      </c>
      <c r="H728" s="9">
        <v>72</v>
      </c>
      <c r="I728" s="28">
        <v>2</v>
      </c>
      <c r="J728" s="29">
        <v>6</v>
      </c>
      <c r="K728" s="30">
        <v>19</v>
      </c>
      <c r="L728" s="29"/>
      <c r="M728" s="28" t="s">
        <v>33</v>
      </c>
      <c r="N728" s="29"/>
      <c r="O728" s="30" t="s">
        <v>33</v>
      </c>
    </row>
    <row r="729" spans="7:15" x14ac:dyDescent="0.25">
      <c r="G729" s="18" t="s">
        <v>2</v>
      </c>
      <c r="H729" s="9">
        <v>73</v>
      </c>
      <c r="I729" s="28">
        <v>5</v>
      </c>
      <c r="J729" s="29">
        <v>19</v>
      </c>
      <c r="K729" s="30">
        <v>7</v>
      </c>
      <c r="L729" s="29" t="s">
        <v>41</v>
      </c>
      <c r="M729" s="28" t="s">
        <v>32</v>
      </c>
      <c r="N729" s="29"/>
      <c r="O729" s="30" t="s">
        <v>33</v>
      </c>
    </row>
    <row r="730" spans="7:15" x14ac:dyDescent="0.25">
      <c r="G730" s="18" t="s">
        <v>2</v>
      </c>
      <c r="H730" s="9">
        <v>74</v>
      </c>
      <c r="I730" s="28">
        <v>10</v>
      </c>
      <c r="J730" s="29">
        <v>22</v>
      </c>
      <c r="K730" s="30">
        <v>4</v>
      </c>
      <c r="L730" s="29"/>
      <c r="M730" s="28" t="s">
        <v>32</v>
      </c>
      <c r="N730" s="29"/>
      <c r="O730" s="30" t="s">
        <v>32</v>
      </c>
    </row>
    <row r="731" spans="7:15" x14ac:dyDescent="0.25">
      <c r="G731" s="18" t="s">
        <v>2</v>
      </c>
      <c r="H731" s="9">
        <v>75</v>
      </c>
      <c r="I731" s="28">
        <v>1</v>
      </c>
      <c r="J731" s="29">
        <v>8</v>
      </c>
      <c r="K731" s="30">
        <v>18</v>
      </c>
      <c r="L731" s="29"/>
      <c r="M731" s="28" t="s">
        <v>33</v>
      </c>
      <c r="N731" s="29"/>
      <c r="O731" s="30" t="s">
        <v>32</v>
      </c>
    </row>
    <row r="732" spans="7:15" x14ac:dyDescent="0.25">
      <c r="G732" s="18" t="s">
        <v>2</v>
      </c>
      <c r="H732" s="9">
        <v>76</v>
      </c>
      <c r="I732" s="28">
        <v>0</v>
      </c>
      <c r="J732" s="29">
        <v>8</v>
      </c>
      <c r="K732" s="30">
        <v>18</v>
      </c>
      <c r="L732" s="29"/>
      <c r="M732" s="28" t="s">
        <v>33</v>
      </c>
      <c r="N732" s="29"/>
      <c r="O732" s="30" t="s">
        <v>32</v>
      </c>
    </row>
    <row r="733" spans="7:15" x14ac:dyDescent="0.25">
      <c r="G733" s="18" t="s">
        <v>2</v>
      </c>
      <c r="H733" s="9">
        <v>77</v>
      </c>
      <c r="I733" s="28">
        <v>8</v>
      </c>
      <c r="J733" s="29">
        <v>20</v>
      </c>
      <c r="K733" s="30">
        <v>5</v>
      </c>
      <c r="L733" s="29"/>
      <c r="M733" s="28" t="s">
        <v>32</v>
      </c>
      <c r="N733" s="29" t="s">
        <v>41</v>
      </c>
      <c r="O733" s="30" t="s">
        <v>32</v>
      </c>
    </row>
    <row r="734" spans="7:15" x14ac:dyDescent="0.25">
      <c r="G734" s="18" t="s">
        <v>2</v>
      </c>
      <c r="H734" s="9">
        <v>78</v>
      </c>
      <c r="I734" s="28">
        <v>0</v>
      </c>
      <c r="J734" s="29">
        <v>5</v>
      </c>
      <c r="K734" s="30">
        <v>20</v>
      </c>
      <c r="L734" s="29"/>
      <c r="M734" s="28" t="s">
        <v>33</v>
      </c>
      <c r="N734" s="29"/>
      <c r="O734" s="30" t="s">
        <v>32</v>
      </c>
    </row>
    <row r="735" spans="7:15" x14ac:dyDescent="0.25">
      <c r="G735" s="18" t="s">
        <v>2</v>
      </c>
      <c r="H735" s="9">
        <v>79</v>
      </c>
      <c r="I735" s="28">
        <v>0</v>
      </c>
      <c r="J735" s="29">
        <v>8</v>
      </c>
      <c r="K735" s="30">
        <v>17</v>
      </c>
      <c r="L735" s="29"/>
      <c r="M735" s="28" t="s">
        <v>32</v>
      </c>
      <c r="N735" s="29"/>
      <c r="O735" s="30" t="s">
        <v>32</v>
      </c>
    </row>
    <row r="736" spans="7:15" x14ac:dyDescent="0.25">
      <c r="G736" s="18" t="s">
        <v>2</v>
      </c>
      <c r="H736" s="9">
        <v>80</v>
      </c>
      <c r="I736" s="28">
        <v>1</v>
      </c>
      <c r="J736" s="29">
        <v>13</v>
      </c>
      <c r="K736" s="30">
        <v>12</v>
      </c>
      <c r="L736" s="29"/>
      <c r="M736" s="28" t="s">
        <v>32</v>
      </c>
      <c r="N736" s="29"/>
      <c r="O736" s="30" t="s">
        <v>32</v>
      </c>
    </row>
    <row r="737" spans="7:15" x14ac:dyDescent="0.25">
      <c r="G737" s="18" t="s">
        <v>2</v>
      </c>
      <c r="H737" s="9">
        <v>81</v>
      </c>
      <c r="I737" s="28">
        <v>1</v>
      </c>
      <c r="J737" s="29">
        <v>7</v>
      </c>
      <c r="K737" s="30">
        <v>18</v>
      </c>
      <c r="L737" s="29"/>
      <c r="M737" s="28" t="s">
        <v>33</v>
      </c>
      <c r="N737" s="29"/>
      <c r="O737" s="30" t="s">
        <v>32</v>
      </c>
    </row>
    <row r="738" spans="7:15" x14ac:dyDescent="0.25">
      <c r="G738" s="18" t="s">
        <v>2</v>
      </c>
      <c r="H738" s="9">
        <v>82</v>
      </c>
      <c r="I738" s="28">
        <v>2</v>
      </c>
      <c r="J738" s="29">
        <v>19</v>
      </c>
      <c r="K738" s="30">
        <v>7</v>
      </c>
      <c r="L738" s="29"/>
      <c r="M738" s="28" t="s">
        <v>33</v>
      </c>
      <c r="N738" s="29"/>
      <c r="O738" s="30" t="s">
        <v>32</v>
      </c>
    </row>
    <row r="739" spans="7:15" x14ac:dyDescent="0.25">
      <c r="G739" s="18" t="s">
        <v>2</v>
      </c>
      <c r="H739" s="9">
        <v>83</v>
      </c>
      <c r="I739" s="28">
        <v>0</v>
      </c>
      <c r="J739" s="29">
        <v>8</v>
      </c>
      <c r="K739" s="30">
        <v>17</v>
      </c>
      <c r="L739" s="29"/>
      <c r="M739" s="28" t="s">
        <v>33</v>
      </c>
      <c r="N739" s="29"/>
      <c r="O739" s="30" t="s">
        <v>32</v>
      </c>
    </row>
    <row r="740" spans="7:15" x14ac:dyDescent="0.25">
      <c r="G740" s="18" t="s">
        <v>2</v>
      </c>
      <c r="H740" s="9">
        <v>84</v>
      </c>
      <c r="I740" s="28">
        <v>2</v>
      </c>
      <c r="J740" s="29">
        <v>11</v>
      </c>
      <c r="K740" s="30">
        <v>15</v>
      </c>
      <c r="L740" s="29"/>
      <c r="M740" s="28" t="s">
        <v>33</v>
      </c>
      <c r="N740" s="29" t="s">
        <v>41</v>
      </c>
      <c r="O740" s="30" t="s">
        <v>32</v>
      </c>
    </row>
    <row r="741" spans="7:15" x14ac:dyDescent="0.25">
      <c r="G741" s="18" t="s">
        <v>2</v>
      </c>
      <c r="H741" s="9">
        <v>85</v>
      </c>
      <c r="I741" s="28">
        <v>3</v>
      </c>
      <c r="J741" s="29">
        <v>17</v>
      </c>
      <c r="K741" s="30">
        <v>9</v>
      </c>
      <c r="L741" s="29"/>
      <c r="M741" s="28" t="s">
        <v>33</v>
      </c>
      <c r="N741" s="29"/>
      <c r="O741" s="30" t="s">
        <v>32</v>
      </c>
    </row>
    <row r="742" spans="7:15" x14ac:dyDescent="0.25">
      <c r="G742" s="18" t="s">
        <v>2</v>
      </c>
      <c r="H742" s="9">
        <v>86</v>
      </c>
      <c r="I742" s="28">
        <v>4</v>
      </c>
      <c r="J742" s="29">
        <v>16</v>
      </c>
      <c r="K742" s="30">
        <v>10</v>
      </c>
      <c r="L742" s="29"/>
      <c r="M742" s="28" t="s">
        <v>33</v>
      </c>
      <c r="N742" s="29"/>
      <c r="O742" s="30" t="s">
        <v>32</v>
      </c>
    </row>
    <row r="743" spans="7:15" x14ac:dyDescent="0.25">
      <c r="G743" s="18" t="s">
        <v>2</v>
      </c>
      <c r="H743" s="9">
        <v>87</v>
      </c>
      <c r="I743" s="28">
        <v>0</v>
      </c>
      <c r="J743" s="29">
        <v>12</v>
      </c>
      <c r="K743" s="30">
        <v>13</v>
      </c>
      <c r="L743" s="29"/>
      <c r="M743" s="28" t="s">
        <v>32</v>
      </c>
      <c r="N743" s="29"/>
      <c r="O743" s="30" t="s">
        <v>32</v>
      </c>
    </row>
    <row r="744" spans="7:15" x14ac:dyDescent="0.25">
      <c r="G744" s="18" t="s">
        <v>2</v>
      </c>
      <c r="H744" s="9">
        <v>88</v>
      </c>
      <c r="I744" s="28">
        <v>0</v>
      </c>
      <c r="J744" s="29">
        <v>11</v>
      </c>
      <c r="K744" s="30">
        <v>14</v>
      </c>
      <c r="L744" s="29"/>
      <c r="M744" s="28" t="s">
        <v>33</v>
      </c>
      <c r="N744" s="29"/>
      <c r="O744" s="30" t="s">
        <v>32</v>
      </c>
    </row>
    <row r="745" spans="7:15" x14ac:dyDescent="0.25">
      <c r="G745" s="18" t="s">
        <v>2</v>
      </c>
      <c r="H745" s="9">
        <v>89</v>
      </c>
      <c r="I745" s="28">
        <v>2</v>
      </c>
      <c r="J745" s="29">
        <v>16</v>
      </c>
      <c r="K745" s="30">
        <v>9</v>
      </c>
      <c r="L745" s="29"/>
      <c r="M745" s="28" t="s">
        <v>33</v>
      </c>
      <c r="N745" s="29"/>
      <c r="O745" s="30" t="s">
        <v>32</v>
      </c>
    </row>
    <row r="746" spans="7:15" x14ac:dyDescent="0.25">
      <c r="G746" s="18" t="s">
        <v>2</v>
      </c>
      <c r="H746" s="9">
        <v>90</v>
      </c>
      <c r="I746" s="28">
        <v>0</v>
      </c>
      <c r="J746" s="29">
        <v>11</v>
      </c>
      <c r="K746" s="30">
        <v>14</v>
      </c>
      <c r="L746" s="29"/>
      <c r="M746" s="28" t="s">
        <v>33</v>
      </c>
      <c r="N746" s="29"/>
      <c r="O746" s="30" t="s">
        <v>32</v>
      </c>
    </row>
    <row r="747" spans="7:15" x14ac:dyDescent="0.25">
      <c r="G747" s="18" t="s">
        <v>2</v>
      </c>
      <c r="H747" s="9">
        <v>91</v>
      </c>
      <c r="I747" s="28">
        <v>4</v>
      </c>
      <c r="J747" s="29">
        <v>20</v>
      </c>
      <c r="K747" s="30">
        <v>6</v>
      </c>
      <c r="L747" s="29"/>
      <c r="M747" s="28" t="s">
        <v>32</v>
      </c>
      <c r="N747" s="29"/>
      <c r="O747" s="30" t="s">
        <v>32</v>
      </c>
    </row>
    <row r="748" spans="7:15" x14ac:dyDescent="0.25">
      <c r="G748" s="18" t="s">
        <v>2</v>
      </c>
      <c r="H748" s="9">
        <v>92</v>
      </c>
      <c r="I748" s="28">
        <v>4</v>
      </c>
      <c r="J748" s="29">
        <v>21</v>
      </c>
      <c r="K748" s="30">
        <v>5</v>
      </c>
      <c r="L748" s="29" t="s">
        <v>41</v>
      </c>
      <c r="M748" s="28" t="s">
        <v>32</v>
      </c>
      <c r="N748" s="29"/>
      <c r="O748" s="30" t="s">
        <v>32</v>
      </c>
    </row>
    <row r="749" spans="7:15" x14ac:dyDescent="0.25">
      <c r="G749" s="18" t="s">
        <v>2</v>
      </c>
      <c r="H749" s="9">
        <v>93</v>
      </c>
      <c r="I749" s="28">
        <v>0</v>
      </c>
      <c r="J749" s="29">
        <v>5</v>
      </c>
      <c r="K749" s="30">
        <v>20</v>
      </c>
      <c r="L749" s="29"/>
      <c r="M749" s="28" t="s">
        <v>33</v>
      </c>
      <c r="N749" s="29"/>
      <c r="O749" s="30" t="s">
        <v>33</v>
      </c>
    </row>
    <row r="750" spans="7:15" x14ac:dyDescent="0.25">
      <c r="G750" s="18" t="s">
        <v>2</v>
      </c>
      <c r="H750" s="9">
        <v>94</v>
      </c>
      <c r="I750" s="28">
        <v>1</v>
      </c>
      <c r="J750" s="29">
        <v>11</v>
      </c>
      <c r="K750" s="30">
        <v>14</v>
      </c>
      <c r="L750" s="29"/>
      <c r="M750" s="28" t="s">
        <v>32</v>
      </c>
      <c r="N750" s="29"/>
      <c r="O750" s="30" t="s">
        <v>33</v>
      </c>
    </row>
    <row r="751" spans="7:15" x14ac:dyDescent="0.25">
      <c r="G751" s="18" t="s">
        <v>2</v>
      </c>
      <c r="H751" s="9">
        <v>95</v>
      </c>
      <c r="I751" s="28">
        <v>0</v>
      </c>
      <c r="J751" s="29">
        <v>6</v>
      </c>
      <c r="K751" s="30">
        <v>19</v>
      </c>
      <c r="L751" s="29"/>
      <c r="M751" s="28" t="s">
        <v>32</v>
      </c>
      <c r="N751" s="29"/>
      <c r="O751" s="30" t="s">
        <v>33</v>
      </c>
    </row>
    <row r="752" spans="7:15" x14ac:dyDescent="0.25">
      <c r="G752" s="18" t="s">
        <v>2</v>
      </c>
      <c r="H752" s="9">
        <v>96</v>
      </c>
      <c r="I752" s="28">
        <v>0</v>
      </c>
      <c r="J752" s="29">
        <v>15</v>
      </c>
      <c r="K752" s="30">
        <v>10</v>
      </c>
      <c r="L752" s="29"/>
      <c r="M752" s="28" t="s">
        <v>32</v>
      </c>
      <c r="N752" s="29"/>
      <c r="O752" s="30" t="s">
        <v>32</v>
      </c>
    </row>
    <row r="753" spans="7:15" x14ac:dyDescent="0.25">
      <c r="G753" s="18" t="s">
        <v>2</v>
      </c>
      <c r="H753" s="9">
        <v>97</v>
      </c>
      <c r="I753" s="28">
        <v>0</v>
      </c>
      <c r="J753" s="29">
        <v>5</v>
      </c>
      <c r="K753" s="30">
        <v>18</v>
      </c>
      <c r="L753" s="29"/>
      <c r="M753" s="28"/>
      <c r="N753" s="29"/>
      <c r="O753" s="30" t="s">
        <v>33</v>
      </c>
    </row>
    <row r="754" spans="7:15" x14ac:dyDescent="0.25">
      <c r="G754" s="18" t="s">
        <v>2</v>
      </c>
      <c r="H754" s="9">
        <v>98</v>
      </c>
      <c r="I754" s="28">
        <v>6</v>
      </c>
      <c r="J754" s="29">
        <v>17</v>
      </c>
      <c r="K754" s="30">
        <v>8</v>
      </c>
      <c r="L754" s="29" t="s">
        <v>41</v>
      </c>
      <c r="M754" s="28" t="s">
        <v>32</v>
      </c>
      <c r="N754" s="29"/>
      <c r="O754" s="30" t="s">
        <v>33</v>
      </c>
    </row>
    <row r="755" spans="7:15" x14ac:dyDescent="0.25">
      <c r="G755" s="18" t="s">
        <v>2</v>
      </c>
      <c r="H755" s="9">
        <v>99</v>
      </c>
      <c r="I755" s="28">
        <v>2</v>
      </c>
      <c r="J755" s="29">
        <v>17</v>
      </c>
      <c r="K755" s="30">
        <v>8</v>
      </c>
      <c r="L755" s="29"/>
      <c r="M755" s="28" t="s">
        <v>32</v>
      </c>
      <c r="N755" s="29"/>
      <c r="O755" s="30" t="s">
        <v>33</v>
      </c>
    </row>
    <row r="756" spans="7:15" x14ac:dyDescent="0.25">
      <c r="G756" s="18" t="s">
        <v>2</v>
      </c>
      <c r="H756" s="9">
        <v>100</v>
      </c>
      <c r="I756" s="28">
        <v>0</v>
      </c>
      <c r="J756" s="29">
        <v>6</v>
      </c>
      <c r="K756" s="30">
        <v>19</v>
      </c>
      <c r="L756" s="29"/>
      <c r="M756" s="28" t="s">
        <v>33</v>
      </c>
      <c r="N756" s="29"/>
      <c r="O756" s="30" t="s">
        <v>33</v>
      </c>
    </row>
    <row r="757" spans="7:15" x14ac:dyDescent="0.25">
      <c r="G757" s="18" t="s">
        <v>2</v>
      </c>
      <c r="H757" s="9">
        <v>101</v>
      </c>
      <c r="I757" s="28">
        <v>10</v>
      </c>
      <c r="J757" s="29">
        <v>21</v>
      </c>
      <c r="K757" s="30">
        <v>4</v>
      </c>
      <c r="L757" s="29" t="s">
        <v>41</v>
      </c>
      <c r="M757" s="28" t="s">
        <v>32</v>
      </c>
      <c r="N757" s="29"/>
      <c r="O757" s="30" t="s">
        <v>32</v>
      </c>
    </row>
    <row r="758" spans="7:15" x14ac:dyDescent="0.25">
      <c r="G758" s="18" t="s">
        <v>2</v>
      </c>
      <c r="H758" s="9">
        <v>102</v>
      </c>
      <c r="I758" s="28">
        <v>0</v>
      </c>
      <c r="J758" s="29">
        <v>10</v>
      </c>
      <c r="K758" s="30">
        <v>15</v>
      </c>
      <c r="L758" s="29"/>
      <c r="M758" s="28" t="s">
        <v>33</v>
      </c>
      <c r="N758" s="29"/>
      <c r="O758" s="30" t="s">
        <v>33</v>
      </c>
    </row>
    <row r="759" spans="7:15" x14ac:dyDescent="0.25">
      <c r="G759" s="18" t="s">
        <v>2</v>
      </c>
      <c r="H759" s="9">
        <v>103</v>
      </c>
      <c r="I759" s="28">
        <v>1</v>
      </c>
      <c r="J759" s="29">
        <v>13</v>
      </c>
      <c r="K759" s="30">
        <v>13</v>
      </c>
      <c r="L759" s="29"/>
      <c r="M759" s="28" t="s">
        <v>33</v>
      </c>
      <c r="N759" s="29"/>
      <c r="O759" s="30" t="s">
        <v>33</v>
      </c>
    </row>
    <row r="760" spans="7:15" x14ac:dyDescent="0.25">
      <c r="G760" s="18" t="s">
        <v>2</v>
      </c>
      <c r="H760" s="9">
        <v>104</v>
      </c>
      <c r="I760" s="28">
        <v>2</v>
      </c>
      <c r="J760" s="29">
        <v>10</v>
      </c>
      <c r="K760" s="30">
        <v>15</v>
      </c>
      <c r="L760" s="29"/>
      <c r="M760" s="28" t="s">
        <v>32</v>
      </c>
      <c r="N760" s="29"/>
      <c r="O760" s="30" t="s">
        <v>33</v>
      </c>
    </row>
    <row r="761" spans="7:15" x14ac:dyDescent="0.25">
      <c r="G761" s="18" t="s">
        <v>2</v>
      </c>
      <c r="H761" s="9">
        <v>105</v>
      </c>
      <c r="I761" s="28">
        <v>2</v>
      </c>
      <c r="J761" s="29">
        <v>15</v>
      </c>
      <c r="K761" s="30">
        <v>10</v>
      </c>
      <c r="L761" s="29"/>
      <c r="M761" s="28" t="s">
        <v>33</v>
      </c>
      <c r="N761" s="29"/>
      <c r="O761" s="30" t="s">
        <v>32</v>
      </c>
    </row>
    <row r="762" spans="7:15" x14ac:dyDescent="0.25">
      <c r="G762" s="18" t="s">
        <v>2</v>
      </c>
      <c r="H762" s="9">
        <v>106</v>
      </c>
      <c r="I762" s="28">
        <v>3</v>
      </c>
      <c r="J762" s="29">
        <v>19</v>
      </c>
      <c r="K762" s="30">
        <v>7</v>
      </c>
      <c r="L762" s="29"/>
      <c r="M762" s="28" t="s">
        <v>32</v>
      </c>
      <c r="N762" s="29"/>
      <c r="O762" s="30" t="s">
        <v>32</v>
      </c>
    </row>
    <row r="763" spans="7:15" x14ac:dyDescent="0.25">
      <c r="G763" s="18" t="s">
        <v>2</v>
      </c>
      <c r="H763" s="9">
        <v>107</v>
      </c>
      <c r="I763" s="28">
        <v>1</v>
      </c>
      <c r="J763" s="29">
        <v>14</v>
      </c>
      <c r="K763" s="30">
        <v>12</v>
      </c>
      <c r="L763" s="29"/>
      <c r="M763" s="28" t="s">
        <v>32</v>
      </c>
      <c r="N763" s="29"/>
      <c r="O763" s="30" t="s">
        <v>33</v>
      </c>
    </row>
    <row r="764" spans="7:15" x14ac:dyDescent="0.25">
      <c r="G764" s="18" t="s">
        <v>2</v>
      </c>
      <c r="H764" s="9">
        <v>108</v>
      </c>
      <c r="I764" s="28">
        <v>1</v>
      </c>
      <c r="J764" s="29">
        <v>10</v>
      </c>
      <c r="K764" s="30">
        <v>15</v>
      </c>
      <c r="L764" s="29"/>
      <c r="M764" s="28" t="s">
        <v>32</v>
      </c>
      <c r="N764" s="29"/>
      <c r="O764" s="30" t="s">
        <v>32</v>
      </c>
    </row>
    <row r="765" spans="7:15" x14ac:dyDescent="0.25">
      <c r="G765" s="18" t="s">
        <v>2</v>
      </c>
      <c r="H765" s="9">
        <v>109</v>
      </c>
      <c r="I765" s="28">
        <v>2</v>
      </c>
      <c r="J765" s="29">
        <v>9</v>
      </c>
      <c r="K765" s="30">
        <v>15</v>
      </c>
      <c r="L765" s="29"/>
      <c r="M765" s="28" t="s">
        <v>33</v>
      </c>
      <c r="N765" s="29"/>
      <c r="O765" s="30" t="s">
        <v>33</v>
      </c>
    </row>
    <row r="766" spans="7:15" x14ac:dyDescent="0.25">
      <c r="G766" s="18" t="s">
        <v>2</v>
      </c>
      <c r="H766" s="9">
        <v>110</v>
      </c>
      <c r="I766" s="28">
        <v>0</v>
      </c>
      <c r="J766" s="29">
        <v>5</v>
      </c>
      <c r="K766" s="30">
        <v>20</v>
      </c>
      <c r="L766" s="29"/>
      <c r="M766" s="28" t="s">
        <v>33</v>
      </c>
      <c r="N766" s="29"/>
      <c r="O766" s="30" t="s">
        <v>33</v>
      </c>
    </row>
    <row r="767" spans="7:15" x14ac:dyDescent="0.25">
      <c r="G767" s="18" t="s">
        <v>2</v>
      </c>
      <c r="H767" s="9">
        <v>111</v>
      </c>
      <c r="I767" s="28">
        <v>1</v>
      </c>
      <c r="J767" s="29">
        <v>10</v>
      </c>
      <c r="K767" s="30">
        <v>14</v>
      </c>
      <c r="L767" s="29"/>
      <c r="M767" s="28" t="s">
        <v>32</v>
      </c>
      <c r="N767" s="29"/>
      <c r="O767" s="30" t="s">
        <v>33</v>
      </c>
    </row>
    <row r="768" spans="7:15" x14ac:dyDescent="0.25">
      <c r="G768" s="18" t="s">
        <v>2</v>
      </c>
      <c r="H768" s="9">
        <v>112</v>
      </c>
      <c r="I768" s="28">
        <v>1</v>
      </c>
      <c r="J768" s="29">
        <v>9</v>
      </c>
      <c r="K768" s="30">
        <v>15</v>
      </c>
      <c r="L768" s="29"/>
      <c r="M768" s="28" t="s">
        <v>33</v>
      </c>
      <c r="N768" s="29"/>
      <c r="O768" s="30" t="s">
        <v>33</v>
      </c>
    </row>
    <row r="769" spans="7:15" x14ac:dyDescent="0.25">
      <c r="G769" s="18" t="s">
        <v>2</v>
      </c>
      <c r="H769" s="9">
        <v>113</v>
      </c>
      <c r="I769" s="28">
        <v>0</v>
      </c>
      <c r="J769" s="29">
        <v>7</v>
      </c>
      <c r="K769" s="30">
        <v>18</v>
      </c>
      <c r="L769" s="29"/>
      <c r="M769" s="28" t="s">
        <v>33</v>
      </c>
      <c r="N769" s="29"/>
      <c r="O769" s="30" t="s">
        <v>32</v>
      </c>
    </row>
    <row r="770" spans="7:15" x14ac:dyDescent="0.25">
      <c r="G770" s="18" t="s">
        <v>2</v>
      </c>
      <c r="H770" s="9">
        <v>114</v>
      </c>
      <c r="I770" s="28">
        <v>5</v>
      </c>
      <c r="J770" s="29">
        <v>22</v>
      </c>
      <c r="K770" s="30">
        <v>4</v>
      </c>
      <c r="L770" s="29"/>
      <c r="M770" s="28" t="s">
        <v>32</v>
      </c>
      <c r="N770" s="29"/>
      <c r="O770" s="30" t="s">
        <v>32</v>
      </c>
    </row>
    <row r="771" spans="7:15" x14ac:dyDescent="0.25">
      <c r="G771" s="18" t="s">
        <v>2</v>
      </c>
      <c r="H771" s="9">
        <v>115</v>
      </c>
      <c r="I771" s="28">
        <v>5</v>
      </c>
      <c r="J771" s="29">
        <v>19</v>
      </c>
      <c r="K771" s="30">
        <v>7</v>
      </c>
      <c r="L771" s="29"/>
      <c r="M771" s="28" t="s">
        <v>32</v>
      </c>
      <c r="N771" s="29"/>
      <c r="O771" s="30" t="s">
        <v>32</v>
      </c>
    </row>
    <row r="772" spans="7:15" x14ac:dyDescent="0.25">
      <c r="G772" s="18" t="s">
        <v>2</v>
      </c>
      <c r="H772" s="9">
        <v>116</v>
      </c>
      <c r="I772" s="28">
        <v>1</v>
      </c>
      <c r="J772" s="29">
        <v>13</v>
      </c>
      <c r="K772" s="30">
        <v>12</v>
      </c>
      <c r="L772" s="29"/>
      <c r="M772" s="28" t="s">
        <v>32</v>
      </c>
      <c r="N772" s="29"/>
      <c r="O772" s="30" t="s">
        <v>33</v>
      </c>
    </row>
    <row r="773" spans="7:15" x14ac:dyDescent="0.25">
      <c r="G773" s="18" t="s">
        <v>2</v>
      </c>
      <c r="H773" s="9">
        <v>117</v>
      </c>
      <c r="I773" s="28">
        <v>2</v>
      </c>
      <c r="J773" s="29">
        <v>12</v>
      </c>
      <c r="K773" s="30">
        <v>14</v>
      </c>
      <c r="L773" s="29"/>
      <c r="M773" s="28" t="s">
        <v>33</v>
      </c>
      <c r="N773" s="29"/>
      <c r="O773" s="30" t="s">
        <v>33</v>
      </c>
    </row>
    <row r="774" spans="7:15" x14ac:dyDescent="0.25">
      <c r="G774" s="18" t="s">
        <v>2</v>
      </c>
      <c r="H774" s="9">
        <v>118</v>
      </c>
      <c r="I774" s="28">
        <v>3</v>
      </c>
      <c r="J774" s="29">
        <v>9</v>
      </c>
      <c r="K774" s="30">
        <v>16</v>
      </c>
      <c r="L774" s="29"/>
      <c r="M774" s="28" t="s">
        <v>33</v>
      </c>
      <c r="N774" s="29"/>
      <c r="O774" s="30" t="s">
        <v>33</v>
      </c>
    </row>
    <row r="775" spans="7:15" x14ac:dyDescent="0.25">
      <c r="G775" s="18" t="s">
        <v>2</v>
      </c>
      <c r="H775" s="9">
        <v>119</v>
      </c>
      <c r="I775" s="28">
        <v>2</v>
      </c>
      <c r="J775" s="29">
        <v>18</v>
      </c>
      <c r="K775" s="30">
        <v>7</v>
      </c>
      <c r="L775" s="29" t="s">
        <v>41</v>
      </c>
      <c r="M775" s="28" t="s">
        <v>32</v>
      </c>
      <c r="N775" s="29"/>
      <c r="O775" s="30" t="s">
        <v>33</v>
      </c>
    </row>
    <row r="776" spans="7:15" x14ac:dyDescent="0.25">
      <c r="G776" s="18" t="s">
        <v>2</v>
      </c>
      <c r="H776" s="9">
        <v>120</v>
      </c>
      <c r="I776" s="28">
        <v>4</v>
      </c>
      <c r="J776" s="29">
        <v>19</v>
      </c>
      <c r="K776" s="30">
        <v>6</v>
      </c>
      <c r="L776" s="29" t="s">
        <v>41</v>
      </c>
      <c r="M776" s="28" t="s">
        <v>32</v>
      </c>
      <c r="N776" s="29"/>
      <c r="O776" s="30" t="s">
        <v>32</v>
      </c>
    </row>
    <row r="777" spans="7:15" x14ac:dyDescent="0.25">
      <c r="G777" s="18" t="s">
        <v>2</v>
      </c>
      <c r="H777" s="9">
        <v>121</v>
      </c>
      <c r="I777" s="28">
        <v>2</v>
      </c>
      <c r="J777" s="29">
        <v>15</v>
      </c>
      <c r="K777" s="30">
        <v>10</v>
      </c>
      <c r="L777" s="29"/>
      <c r="M777" s="28" t="s">
        <v>32</v>
      </c>
      <c r="N777" s="29"/>
      <c r="O777" s="30" t="s">
        <v>33</v>
      </c>
    </row>
    <row r="778" spans="7:15" x14ac:dyDescent="0.25">
      <c r="G778" s="18" t="s">
        <v>2</v>
      </c>
      <c r="H778" s="9">
        <v>122</v>
      </c>
      <c r="I778" s="28">
        <v>1</v>
      </c>
      <c r="J778" s="29">
        <v>20</v>
      </c>
      <c r="K778" s="30">
        <v>5</v>
      </c>
      <c r="L778" s="29"/>
      <c r="M778" s="28" t="s">
        <v>32</v>
      </c>
      <c r="N778" s="29"/>
      <c r="O778" s="30" t="s">
        <v>32</v>
      </c>
    </row>
    <row r="779" spans="7:15" x14ac:dyDescent="0.25">
      <c r="G779" s="18" t="s">
        <v>2</v>
      </c>
      <c r="H779" s="9">
        <v>123</v>
      </c>
      <c r="I779" s="28">
        <v>1</v>
      </c>
      <c r="J779" s="29">
        <v>5</v>
      </c>
      <c r="K779" s="30">
        <v>20</v>
      </c>
      <c r="L779" s="29"/>
      <c r="M779" s="28" t="s">
        <v>33</v>
      </c>
      <c r="N779" s="29"/>
      <c r="O779" s="30" t="s">
        <v>33</v>
      </c>
    </row>
    <row r="780" spans="7:15" x14ac:dyDescent="0.25">
      <c r="G780" s="18" t="s">
        <v>2</v>
      </c>
      <c r="H780" s="9">
        <v>124</v>
      </c>
      <c r="I780" s="28">
        <v>2</v>
      </c>
      <c r="J780" s="29">
        <v>16</v>
      </c>
      <c r="K780" s="30">
        <v>9</v>
      </c>
      <c r="L780" s="29"/>
      <c r="M780" s="28" t="s">
        <v>32</v>
      </c>
      <c r="N780" s="29"/>
      <c r="O780" s="30" t="s">
        <v>33</v>
      </c>
    </row>
    <row r="781" spans="7:15" x14ac:dyDescent="0.25">
      <c r="G781" s="18" t="s">
        <v>2</v>
      </c>
      <c r="H781" s="9">
        <v>125</v>
      </c>
      <c r="I781" s="28">
        <v>8</v>
      </c>
      <c r="J781" s="29">
        <v>21</v>
      </c>
      <c r="K781" s="30">
        <v>5</v>
      </c>
      <c r="L781" s="29"/>
      <c r="M781" s="28" t="s">
        <v>32</v>
      </c>
      <c r="N781" s="29" t="s">
        <v>41</v>
      </c>
      <c r="O781" s="30" t="s">
        <v>32</v>
      </c>
    </row>
    <row r="782" spans="7:15" x14ac:dyDescent="0.25">
      <c r="G782" s="18" t="s">
        <v>2</v>
      </c>
      <c r="H782" s="9">
        <v>126</v>
      </c>
      <c r="I782" s="28">
        <v>1</v>
      </c>
      <c r="J782" s="29">
        <v>9</v>
      </c>
      <c r="K782" s="30">
        <v>16</v>
      </c>
      <c r="L782" s="29"/>
      <c r="M782" s="28" t="s">
        <v>32</v>
      </c>
      <c r="N782" s="29"/>
      <c r="O782" s="30" t="s">
        <v>33</v>
      </c>
    </row>
    <row r="783" spans="7:15" x14ac:dyDescent="0.25">
      <c r="G783" s="18" t="s">
        <v>2</v>
      </c>
      <c r="H783" s="9">
        <v>127</v>
      </c>
      <c r="I783" s="28">
        <v>1</v>
      </c>
      <c r="J783" s="29">
        <v>13</v>
      </c>
      <c r="K783" s="30">
        <v>12</v>
      </c>
      <c r="L783" s="29"/>
      <c r="M783" s="28" t="s">
        <v>32</v>
      </c>
      <c r="N783" s="29"/>
      <c r="O783" s="30" t="s">
        <v>33</v>
      </c>
    </row>
    <row r="784" spans="7:15" x14ac:dyDescent="0.25">
      <c r="G784" s="18" t="s">
        <v>2</v>
      </c>
      <c r="H784" s="9">
        <v>128</v>
      </c>
      <c r="I784" s="28">
        <v>5</v>
      </c>
      <c r="J784" s="29">
        <v>21</v>
      </c>
      <c r="K784" s="30">
        <v>5</v>
      </c>
      <c r="L784" s="29"/>
      <c r="M784" s="28" t="s">
        <v>32</v>
      </c>
      <c r="N784" s="29"/>
      <c r="O784" s="30" t="s">
        <v>33</v>
      </c>
    </row>
    <row r="785" spans="7:15" x14ac:dyDescent="0.25">
      <c r="G785" s="18" t="s">
        <v>2</v>
      </c>
      <c r="H785" s="9">
        <v>129</v>
      </c>
      <c r="I785" s="28">
        <v>4</v>
      </c>
      <c r="J785" s="29">
        <v>10</v>
      </c>
      <c r="K785" s="30">
        <v>15</v>
      </c>
      <c r="L785" s="29"/>
      <c r="M785" s="28" t="s">
        <v>33</v>
      </c>
      <c r="N785" s="29"/>
      <c r="O785" s="30"/>
    </row>
    <row r="786" spans="7:15" x14ac:dyDescent="0.25">
      <c r="G786" s="18" t="s">
        <v>2</v>
      </c>
      <c r="H786" s="9">
        <v>130</v>
      </c>
      <c r="I786" s="28">
        <v>3</v>
      </c>
      <c r="J786" s="29">
        <v>12</v>
      </c>
      <c r="K786" s="30">
        <v>13</v>
      </c>
      <c r="L786" s="29"/>
      <c r="M786" s="28" t="s">
        <v>33</v>
      </c>
      <c r="N786" s="29"/>
      <c r="O786" s="30"/>
    </row>
    <row r="787" spans="7:15" x14ac:dyDescent="0.25">
      <c r="G787" s="18" t="s">
        <v>2</v>
      </c>
      <c r="H787" s="9">
        <v>131</v>
      </c>
      <c r="I787" s="28">
        <v>2</v>
      </c>
      <c r="J787" s="29">
        <v>15</v>
      </c>
      <c r="K787" s="30">
        <v>10</v>
      </c>
      <c r="L787" s="29" t="s">
        <v>41</v>
      </c>
      <c r="M787" s="28" t="s">
        <v>32</v>
      </c>
      <c r="N787" s="29"/>
      <c r="O787" s="30"/>
    </row>
    <row r="788" spans="7:15" x14ac:dyDescent="0.25">
      <c r="G788" s="18" t="s">
        <v>2</v>
      </c>
      <c r="H788" s="9">
        <v>132</v>
      </c>
      <c r="I788" s="28">
        <v>2</v>
      </c>
      <c r="J788" s="29">
        <v>11</v>
      </c>
      <c r="K788" s="30">
        <v>13</v>
      </c>
      <c r="L788" s="29"/>
      <c r="M788" s="28" t="s">
        <v>32</v>
      </c>
      <c r="N788" s="29"/>
      <c r="O788" s="30"/>
    </row>
    <row r="789" spans="7:15" x14ac:dyDescent="0.25">
      <c r="G789" s="18" t="s">
        <v>2</v>
      </c>
      <c r="H789" s="9">
        <v>133</v>
      </c>
      <c r="I789" s="28">
        <v>1</v>
      </c>
      <c r="J789" s="29">
        <v>8</v>
      </c>
      <c r="K789" s="30">
        <v>16</v>
      </c>
      <c r="L789" s="29" t="s">
        <v>41</v>
      </c>
      <c r="M789" s="28" t="s">
        <v>32</v>
      </c>
      <c r="N789" s="29"/>
      <c r="O789" s="30"/>
    </row>
    <row r="790" spans="7:15" x14ac:dyDescent="0.25">
      <c r="G790" s="18" t="s">
        <v>2</v>
      </c>
      <c r="H790" s="9">
        <v>134</v>
      </c>
      <c r="I790" s="28">
        <v>5</v>
      </c>
      <c r="J790" s="29">
        <v>12</v>
      </c>
      <c r="K790" s="30">
        <v>13</v>
      </c>
      <c r="L790" s="29"/>
      <c r="M790" s="28" t="s">
        <v>32</v>
      </c>
      <c r="N790" s="29"/>
      <c r="O790" s="30"/>
    </row>
    <row r="791" spans="7:15" x14ac:dyDescent="0.25">
      <c r="G791" s="18" t="s">
        <v>2</v>
      </c>
      <c r="H791" s="9">
        <v>135</v>
      </c>
      <c r="I791" s="28">
        <v>1</v>
      </c>
      <c r="J791" s="29">
        <v>9</v>
      </c>
      <c r="K791" s="30">
        <v>15</v>
      </c>
      <c r="L791" s="29"/>
      <c r="M791" s="28" t="s">
        <v>32</v>
      </c>
      <c r="N791" s="29"/>
      <c r="O791" s="30"/>
    </row>
    <row r="792" spans="7:15" x14ac:dyDescent="0.25">
      <c r="G792" s="18" t="s">
        <v>2</v>
      </c>
      <c r="H792" s="9">
        <v>136</v>
      </c>
      <c r="I792" s="28">
        <v>2</v>
      </c>
      <c r="J792" s="29">
        <v>11</v>
      </c>
      <c r="K792" s="30">
        <v>14</v>
      </c>
      <c r="L792" s="29"/>
      <c r="M792" s="28" t="s">
        <v>32</v>
      </c>
      <c r="N792" s="29"/>
      <c r="O792" s="30"/>
    </row>
    <row r="793" spans="7:15" x14ac:dyDescent="0.25">
      <c r="G793" s="18" t="s">
        <v>2</v>
      </c>
      <c r="H793" s="9">
        <v>137</v>
      </c>
      <c r="I793" s="28">
        <v>1</v>
      </c>
      <c r="J793" s="29">
        <v>10</v>
      </c>
      <c r="K793" s="30">
        <v>14</v>
      </c>
      <c r="L793" s="29"/>
      <c r="M793" s="28" t="s">
        <v>33</v>
      </c>
      <c r="N793" s="29"/>
      <c r="O793" s="30"/>
    </row>
    <row r="794" spans="7:15" x14ac:dyDescent="0.25">
      <c r="G794" s="18" t="s">
        <v>2</v>
      </c>
      <c r="H794" s="9">
        <v>138</v>
      </c>
      <c r="I794" s="28">
        <v>1</v>
      </c>
      <c r="J794" s="29">
        <v>10</v>
      </c>
      <c r="K794" s="30">
        <v>14</v>
      </c>
      <c r="L794" s="29" t="s">
        <v>41</v>
      </c>
      <c r="M794" s="28" t="s">
        <v>32</v>
      </c>
      <c r="N794" s="29"/>
      <c r="O794" s="30"/>
    </row>
    <row r="795" spans="7:15" x14ac:dyDescent="0.25">
      <c r="G795" s="18" t="s">
        <v>2</v>
      </c>
      <c r="H795" s="9">
        <v>139</v>
      </c>
      <c r="I795" s="28">
        <v>5</v>
      </c>
      <c r="J795" s="29">
        <v>11</v>
      </c>
      <c r="K795" s="30">
        <v>14</v>
      </c>
      <c r="L795" s="29"/>
      <c r="M795" s="28" t="s">
        <v>33</v>
      </c>
      <c r="N795" s="29"/>
      <c r="O795" s="30"/>
    </row>
    <row r="796" spans="7:15" x14ac:dyDescent="0.25">
      <c r="G796" s="18" t="s">
        <v>2</v>
      </c>
      <c r="H796" s="9">
        <v>140</v>
      </c>
      <c r="I796" s="28">
        <v>3</v>
      </c>
      <c r="J796" s="29">
        <v>9</v>
      </c>
      <c r="K796" s="30">
        <v>16</v>
      </c>
      <c r="L796" s="29"/>
      <c r="M796" s="28" t="s">
        <v>32</v>
      </c>
      <c r="N796" s="29"/>
      <c r="O796" s="30"/>
    </row>
    <row r="797" spans="7:15" x14ac:dyDescent="0.25">
      <c r="G797" s="18" t="s">
        <v>2</v>
      </c>
      <c r="H797" s="9">
        <v>141</v>
      </c>
      <c r="I797" s="28">
        <v>3</v>
      </c>
      <c r="J797" s="29">
        <v>7</v>
      </c>
      <c r="K797" s="30">
        <v>17</v>
      </c>
      <c r="L797" s="29"/>
      <c r="M797" s="28" t="s">
        <v>32</v>
      </c>
      <c r="N797" s="29"/>
      <c r="O797" s="30"/>
    </row>
    <row r="798" spans="7:15" x14ac:dyDescent="0.25">
      <c r="G798" s="18" t="s">
        <v>2</v>
      </c>
      <c r="H798" s="9">
        <v>142</v>
      </c>
      <c r="I798" s="28">
        <v>1</v>
      </c>
      <c r="J798" s="29">
        <v>7</v>
      </c>
      <c r="K798" s="30">
        <v>16</v>
      </c>
      <c r="L798" s="29" t="s">
        <v>41</v>
      </c>
      <c r="M798" s="28" t="s">
        <v>32</v>
      </c>
      <c r="N798" s="29"/>
      <c r="O798" s="30"/>
    </row>
    <row r="799" spans="7:15" x14ac:dyDescent="0.25">
      <c r="G799" s="18" t="s">
        <v>2</v>
      </c>
      <c r="H799" s="9">
        <v>143</v>
      </c>
      <c r="I799" s="28">
        <v>0</v>
      </c>
      <c r="J799" s="29">
        <v>4</v>
      </c>
      <c r="K799" s="30">
        <v>20</v>
      </c>
      <c r="L799" s="29"/>
      <c r="M799" s="28" t="s">
        <v>33</v>
      </c>
      <c r="N799" s="29"/>
      <c r="O799" s="30"/>
    </row>
    <row r="800" spans="7:15" x14ac:dyDescent="0.25">
      <c r="G800" s="18" t="s">
        <v>2</v>
      </c>
      <c r="H800" s="9">
        <v>144</v>
      </c>
      <c r="I800" s="28">
        <v>1</v>
      </c>
      <c r="J800" s="29">
        <v>16</v>
      </c>
      <c r="K800" s="30">
        <v>8</v>
      </c>
      <c r="L800" s="29"/>
      <c r="M800" s="28" t="s">
        <v>32</v>
      </c>
      <c r="N800" s="29"/>
      <c r="O800" s="30"/>
    </row>
    <row r="801" spans="7:15" x14ac:dyDescent="0.25">
      <c r="G801" s="18" t="s">
        <v>2</v>
      </c>
      <c r="H801" s="9">
        <v>145</v>
      </c>
      <c r="I801" s="28">
        <v>10</v>
      </c>
      <c r="J801" s="29">
        <v>18</v>
      </c>
      <c r="K801" s="30">
        <v>6</v>
      </c>
      <c r="L801" s="29" t="s">
        <v>41</v>
      </c>
      <c r="M801" s="28" t="s">
        <v>32</v>
      </c>
      <c r="N801" s="29"/>
      <c r="O801" s="30"/>
    </row>
    <row r="802" spans="7:15" x14ac:dyDescent="0.25">
      <c r="G802" s="18" t="s">
        <v>2</v>
      </c>
      <c r="H802" s="9">
        <v>146</v>
      </c>
      <c r="I802" s="28">
        <v>0</v>
      </c>
      <c r="J802" s="29">
        <v>11</v>
      </c>
      <c r="K802" s="30">
        <v>13</v>
      </c>
      <c r="L802" s="29"/>
      <c r="M802" s="28" t="s">
        <v>33</v>
      </c>
      <c r="N802" s="29"/>
      <c r="O802" s="30"/>
    </row>
    <row r="803" spans="7:15" x14ac:dyDescent="0.25">
      <c r="G803" s="18" t="s">
        <v>2</v>
      </c>
      <c r="H803" s="9">
        <v>147</v>
      </c>
      <c r="I803" s="28">
        <v>0</v>
      </c>
      <c r="J803" s="29">
        <v>10</v>
      </c>
      <c r="K803" s="30">
        <v>14</v>
      </c>
      <c r="L803" s="29"/>
      <c r="M803" s="28" t="s">
        <v>33</v>
      </c>
      <c r="N803" s="29"/>
      <c r="O803" s="30"/>
    </row>
    <row r="804" spans="7:15" x14ac:dyDescent="0.25">
      <c r="G804" s="18" t="s">
        <v>2</v>
      </c>
      <c r="H804" s="9">
        <v>148</v>
      </c>
      <c r="I804" s="28">
        <v>3</v>
      </c>
      <c r="J804" s="29">
        <v>16</v>
      </c>
      <c r="K804" s="30">
        <v>8</v>
      </c>
      <c r="L804" s="29"/>
      <c r="M804" s="28" t="s">
        <v>32</v>
      </c>
      <c r="N804" s="29"/>
      <c r="O804" s="30"/>
    </row>
    <row r="805" spans="7:15" x14ac:dyDescent="0.25">
      <c r="G805" s="18" t="s">
        <v>2</v>
      </c>
      <c r="H805" s="9">
        <v>149</v>
      </c>
      <c r="I805" s="28">
        <v>4</v>
      </c>
      <c r="J805" s="29">
        <v>16</v>
      </c>
      <c r="K805" s="30">
        <v>8</v>
      </c>
      <c r="L805" s="29"/>
      <c r="M805" s="28" t="s">
        <v>33</v>
      </c>
      <c r="N805" s="29"/>
      <c r="O805" s="30"/>
    </row>
    <row r="806" spans="7:15" x14ac:dyDescent="0.25">
      <c r="G806" s="18" t="s">
        <v>2</v>
      </c>
      <c r="H806" s="9">
        <v>150</v>
      </c>
      <c r="I806" s="28">
        <v>5</v>
      </c>
      <c r="J806" s="29">
        <v>14</v>
      </c>
      <c r="K806" s="30">
        <v>10</v>
      </c>
      <c r="L806" s="29" t="s">
        <v>41</v>
      </c>
      <c r="M806" s="28" t="s">
        <v>32</v>
      </c>
      <c r="N806" s="29"/>
      <c r="O806" s="30"/>
    </row>
    <row r="807" spans="7:15" x14ac:dyDescent="0.25">
      <c r="G807" s="18" t="s">
        <v>2</v>
      </c>
      <c r="H807" s="9">
        <v>151</v>
      </c>
      <c r="I807" s="28">
        <v>1</v>
      </c>
      <c r="J807" s="29">
        <v>15</v>
      </c>
      <c r="K807" s="30">
        <v>9</v>
      </c>
      <c r="L807" s="29"/>
      <c r="M807" s="28" t="s">
        <v>32</v>
      </c>
      <c r="N807" s="29"/>
      <c r="O807" s="30"/>
    </row>
    <row r="808" spans="7:15" x14ac:dyDescent="0.25">
      <c r="G808" s="18" t="s">
        <v>2</v>
      </c>
      <c r="H808" s="9">
        <v>152</v>
      </c>
      <c r="I808" s="28">
        <v>2</v>
      </c>
      <c r="J808" s="29">
        <v>16</v>
      </c>
      <c r="K808" s="30">
        <v>8</v>
      </c>
      <c r="L808" s="29"/>
      <c r="M808" s="28" t="s">
        <v>32</v>
      </c>
      <c r="N808" s="29"/>
      <c r="O808" s="30"/>
    </row>
    <row r="809" spans="7:15" x14ac:dyDescent="0.25">
      <c r="G809" s="18" t="s">
        <v>2</v>
      </c>
      <c r="H809" s="9">
        <v>153</v>
      </c>
      <c r="I809" s="28">
        <v>1</v>
      </c>
      <c r="J809" s="29">
        <v>14</v>
      </c>
      <c r="K809" s="30">
        <v>10</v>
      </c>
      <c r="L809" s="29"/>
      <c r="M809" s="28" t="s">
        <v>32</v>
      </c>
      <c r="N809" s="29"/>
      <c r="O809" s="30"/>
    </row>
    <row r="810" spans="7:15" x14ac:dyDescent="0.25">
      <c r="G810" s="18" t="s">
        <v>2</v>
      </c>
      <c r="H810" s="9">
        <v>154</v>
      </c>
      <c r="I810" s="28">
        <v>11</v>
      </c>
      <c r="J810" s="29">
        <v>16</v>
      </c>
      <c r="K810" s="30">
        <v>8</v>
      </c>
      <c r="L810" s="29" t="s">
        <v>41</v>
      </c>
      <c r="M810" s="28" t="s">
        <v>32</v>
      </c>
      <c r="N810" s="29"/>
      <c r="O810" s="30"/>
    </row>
    <row r="811" spans="7:15" x14ac:dyDescent="0.25">
      <c r="G811" s="18" t="s">
        <v>2</v>
      </c>
      <c r="H811" s="9">
        <v>155</v>
      </c>
      <c r="I811" s="28">
        <v>4</v>
      </c>
      <c r="J811" s="29">
        <v>17</v>
      </c>
      <c r="K811" s="30">
        <v>7</v>
      </c>
      <c r="L811" s="29"/>
      <c r="M811" s="28" t="s">
        <v>32</v>
      </c>
      <c r="N811" s="29"/>
      <c r="O811" s="30"/>
    </row>
    <row r="812" spans="7:15" x14ac:dyDescent="0.25">
      <c r="G812" s="18" t="s">
        <v>2</v>
      </c>
      <c r="H812" s="9">
        <v>156</v>
      </c>
      <c r="I812" s="28">
        <v>1</v>
      </c>
      <c r="J812" s="29">
        <v>3</v>
      </c>
      <c r="K812" s="30">
        <v>21</v>
      </c>
      <c r="L812" s="29"/>
      <c r="M812" s="28" t="s">
        <v>33</v>
      </c>
      <c r="N812" s="29"/>
      <c r="O812" s="30"/>
    </row>
    <row r="813" spans="7:15" x14ac:dyDescent="0.25">
      <c r="G813" s="18" t="s">
        <v>2</v>
      </c>
      <c r="H813" s="9">
        <v>157</v>
      </c>
      <c r="I813" s="28">
        <v>5</v>
      </c>
      <c r="J813" s="29">
        <v>11</v>
      </c>
      <c r="K813" s="30">
        <v>13</v>
      </c>
      <c r="L813" s="29" t="s">
        <v>41</v>
      </c>
      <c r="M813" s="28" t="s">
        <v>32</v>
      </c>
      <c r="N813" s="29"/>
      <c r="O813" s="30"/>
    </row>
    <row r="814" spans="7:15" x14ac:dyDescent="0.25">
      <c r="G814" s="18" t="s">
        <v>2</v>
      </c>
      <c r="H814" s="9">
        <v>158</v>
      </c>
      <c r="I814" s="28">
        <v>3</v>
      </c>
      <c r="J814" s="29">
        <v>13</v>
      </c>
      <c r="K814" s="30">
        <v>11</v>
      </c>
      <c r="L814" s="29"/>
      <c r="M814" s="28" t="s">
        <v>33</v>
      </c>
      <c r="N814" s="29"/>
      <c r="O814" s="30"/>
    </row>
    <row r="815" spans="7:15" x14ac:dyDescent="0.25">
      <c r="G815" s="18" t="s">
        <v>2</v>
      </c>
      <c r="H815" s="9">
        <v>159</v>
      </c>
      <c r="I815" s="28">
        <v>2</v>
      </c>
      <c r="J815" s="29">
        <v>13</v>
      </c>
      <c r="K815" s="30">
        <v>11</v>
      </c>
      <c r="L815" s="29"/>
      <c r="M815" s="28" t="s">
        <v>33</v>
      </c>
      <c r="N815" s="29"/>
      <c r="O815" s="30"/>
    </row>
    <row r="816" spans="7:15" x14ac:dyDescent="0.25">
      <c r="G816" s="18" t="s">
        <v>2</v>
      </c>
      <c r="H816" s="9">
        <v>160</v>
      </c>
      <c r="I816" s="28">
        <v>12</v>
      </c>
      <c r="J816" s="29">
        <v>24</v>
      </c>
      <c r="K816" s="30">
        <v>1</v>
      </c>
      <c r="L816" s="29" t="s">
        <v>41</v>
      </c>
      <c r="M816" s="28" t="s">
        <v>32</v>
      </c>
      <c r="N816" s="29"/>
      <c r="O816" s="30"/>
    </row>
    <row r="817" spans="7:15" x14ac:dyDescent="0.25">
      <c r="G817" s="18" t="s">
        <v>2</v>
      </c>
      <c r="H817" s="9">
        <v>161</v>
      </c>
      <c r="I817" s="28">
        <v>2</v>
      </c>
      <c r="J817" s="29">
        <v>16</v>
      </c>
      <c r="K817" s="30">
        <v>9</v>
      </c>
      <c r="L817" s="29"/>
      <c r="M817" s="28" t="s">
        <v>32</v>
      </c>
      <c r="N817" s="29"/>
      <c r="O817" s="30"/>
    </row>
    <row r="818" spans="7:15" x14ac:dyDescent="0.25">
      <c r="G818" s="18" t="s">
        <v>2</v>
      </c>
      <c r="H818" s="9">
        <v>162</v>
      </c>
      <c r="I818" s="28">
        <v>5</v>
      </c>
      <c r="J818" s="29">
        <v>13</v>
      </c>
      <c r="K818" s="30">
        <v>11</v>
      </c>
      <c r="L818" s="29"/>
      <c r="M818" s="28" t="s">
        <v>32</v>
      </c>
      <c r="N818" s="29"/>
      <c r="O818" s="30"/>
    </row>
    <row r="819" spans="7:15" x14ac:dyDescent="0.25">
      <c r="G819" s="18" t="s">
        <v>2</v>
      </c>
      <c r="H819" s="9">
        <v>163</v>
      </c>
      <c r="I819" s="28">
        <v>11</v>
      </c>
      <c r="J819" s="29">
        <v>16</v>
      </c>
      <c r="K819" s="30">
        <v>9</v>
      </c>
      <c r="L819" s="29"/>
      <c r="M819" s="28" t="s">
        <v>33</v>
      </c>
      <c r="N819" s="29"/>
      <c r="O819" s="30"/>
    </row>
    <row r="820" spans="7:15" x14ac:dyDescent="0.25">
      <c r="G820" s="18" t="s">
        <v>2</v>
      </c>
      <c r="H820" s="9">
        <v>164</v>
      </c>
      <c r="I820" s="28">
        <v>7</v>
      </c>
      <c r="J820" s="29">
        <v>16</v>
      </c>
      <c r="K820" s="30">
        <v>9</v>
      </c>
      <c r="L820" s="29" t="s">
        <v>41</v>
      </c>
      <c r="M820" s="28" t="s">
        <v>32</v>
      </c>
      <c r="N820" s="29"/>
      <c r="O820" s="30"/>
    </row>
    <row r="821" spans="7:15" x14ac:dyDescent="0.25">
      <c r="G821" s="18" t="s">
        <v>2</v>
      </c>
      <c r="H821" s="9">
        <v>165</v>
      </c>
      <c r="I821" s="28">
        <v>4</v>
      </c>
      <c r="J821" s="29">
        <v>11</v>
      </c>
      <c r="K821" s="30">
        <v>14</v>
      </c>
      <c r="L821" s="29"/>
      <c r="M821" s="28" t="s">
        <v>32</v>
      </c>
      <c r="N821" s="29"/>
      <c r="O821" s="30"/>
    </row>
    <row r="822" spans="7:15" x14ac:dyDescent="0.25">
      <c r="G822" s="18" t="s">
        <v>2</v>
      </c>
      <c r="H822" s="9">
        <v>166</v>
      </c>
      <c r="I822" s="28">
        <v>3</v>
      </c>
      <c r="J822" s="29">
        <v>17</v>
      </c>
      <c r="K822" s="30">
        <v>8</v>
      </c>
      <c r="L822" s="29"/>
      <c r="M822" s="28" t="s">
        <v>32</v>
      </c>
      <c r="N822" s="29"/>
      <c r="O822" s="30"/>
    </row>
    <row r="823" spans="7:15" x14ac:dyDescent="0.25">
      <c r="G823" s="18" t="s">
        <v>2</v>
      </c>
      <c r="H823" s="9">
        <v>167</v>
      </c>
      <c r="I823" s="28">
        <v>1</v>
      </c>
      <c r="J823" s="29">
        <v>14</v>
      </c>
      <c r="K823" s="30">
        <v>11</v>
      </c>
      <c r="L823" s="29"/>
      <c r="M823" s="28" t="s">
        <v>33</v>
      </c>
      <c r="N823" s="29"/>
      <c r="O823" s="30"/>
    </row>
    <row r="824" spans="7:15" x14ac:dyDescent="0.25">
      <c r="G824" s="18" t="s">
        <v>2</v>
      </c>
      <c r="H824" s="9">
        <v>168</v>
      </c>
      <c r="I824" s="28">
        <v>5</v>
      </c>
      <c r="J824" s="29">
        <v>17</v>
      </c>
      <c r="K824" s="30">
        <v>8</v>
      </c>
      <c r="L824" s="29"/>
      <c r="M824" s="28" t="s">
        <v>32</v>
      </c>
      <c r="N824" s="29"/>
      <c r="O824" s="30"/>
    </row>
    <row r="825" spans="7:15" x14ac:dyDescent="0.25">
      <c r="G825" s="18" t="s">
        <v>2</v>
      </c>
      <c r="H825" s="9">
        <v>169</v>
      </c>
      <c r="I825" s="28">
        <v>2</v>
      </c>
      <c r="J825" s="29">
        <v>15</v>
      </c>
      <c r="K825" s="30">
        <v>10</v>
      </c>
      <c r="L825" s="29"/>
      <c r="M825" s="28" t="s">
        <v>33</v>
      </c>
      <c r="N825" s="29"/>
      <c r="O825" s="30"/>
    </row>
    <row r="826" spans="7:15" x14ac:dyDescent="0.25">
      <c r="G826" s="18" t="s">
        <v>2</v>
      </c>
      <c r="H826" s="9">
        <v>170</v>
      </c>
      <c r="I826" s="28">
        <v>4</v>
      </c>
      <c r="J826" s="29">
        <v>16</v>
      </c>
      <c r="K826" s="30">
        <v>9</v>
      </c>
      <c r="L826" s="29" t="s">
        <v>41</v>
      </c>
      <c r="M826" s="28" t="s">
        <v>32</v>
      </c>
      <c r="N826" s="29"/>
      <c r="O826" s="30"/>
    </row>
    <row r="827" spans="7:15" x14ac:dyDescent="0.25">
      <c r="G827" s="18" t="s">
        <v>2</v>
      </c>
      <c r="H827" s="9">
        <v>171</v>
      </c>
      <c r="I827" s="28">
        <v>0</v>
      </c>
      <c r="J827" s="29">
        <v>9</v>
      </c>
      <c r="K827" s="30">
        <v>16</v>
      </c>
      <c r="L827" s="29"/>
      <c r="M827" s="28" t="s">
        <v>33</v>
      </c>
      <c r="N827" s="29"/>
      <c r="O827" s="30"/>
    </row>
    <row r="828" spans="7:15" x14ac:dyDescent="0.25">
      <c r="G828" s="18" t="s">
        <v>2</v>
      </c>
      <c r="H828" s="9">
        <v>172</v>
      </c>
      <c r="I828" s="28">
        <v>2</v>
      </c>
      <c r="J828" s="29">
        <v>12</v>
      </c>
      <c r="K828" s="30">
        <v>13</v>
      </c>
      <c r="L828" s="29" t="s">
        <v>41</v>
      </c>
      <c r="M828" s="28" t="s">
        <v>32</v>
      </c>
      <c r="N828" s="29"/>
      <c r="O828" s="30"/>
    </row>
    <row r="829" spans="7:15" x14ac:dyDescent="0.25">
      <c r="G829" s="18" t="s">
        <v>2</v>
      </c>
      <c r="H829" s="9">
        <v>173</v>
      </c>
      <c r="I829" s="28">
        <v>0</v>
      </c>
      <c r="J829" s="29">
        <v>10</v>
      </c>
      <c r="K829" s="30">
        <v>15</v>
      </c>
      <c r="L829" s="29"/>
      <c r="M829" s="28" t="s">
        <v>32</v>
      </c>
      <c r="N829" s="29"/>
      <c r="O829" s="30"/>
    </row>
    <row r="830" spans="7:15" x14ac:dyDescent="0.25">
      <c r="G830" s="18" t="s">
        <v>2</v>
      </c>
      <c r="H830" s="9">
        <v>174</v>
      </c>
      <c r="I830" s="28">
        <v>3</v>
      </c>
      <c r="J830" s="29">
        <v>9</v>
      </c>
      <c r="K830" s="30">
        <v>16</v>
      </c>
      <c r="L830" s="29" t="s">
        <v>41</v>
      </c>
      <c r="M830" s="28" t="s">
        <v>32</v>
      </c>
      <c r="N830" s="29"/>
      <c r="O830" s="30"/>
    </row>
    <row r="831" spans="7:15" x14ac:dyDescent="0.25">
      <c r="G831" s="18" t="s">
        <v>2</v>
      </c>
      <c r="H831" s="9">
        <v>175</v>
      </c>
      <c r="I831" s="28">
        <v>0</v>
      </c>
      <c r="J831" s="29">
        <v>8</v>
      </c>
      <c r="K831" s="30">
        <v>17</v>
      </c>
      <c r="L831" s="29"/>
      <c r="M831" s="28" t="s">
        <v>32</v>
      </c>
      <c r="N831" s="29"/>
      <c r="O831" s="30"/>
    </row>
    <row r="832" spans="7:15" x14ac:dyDescent="0.25">
      <c r="G832" s="18" t="s">
        <v>2</v>
      </c>
      <c r="H832" s="9">
        <v>176</v>
      </c>
      <c r="I832" s="28">
        <v>0</v>
      </c>
      <c r="J832" s="29">
        <v>6</v>
      </c>
      <c r="K832" s="30">
        <v>18</v>
      </c>
      <c r="L832" s="29"/>
      <c r="M832" s="28" t="s">
        <v>33</v>
      </c>
      <c r="N832" s="29"/>
      <c r="O832" s="30"/>
    </row>
    <row r="833" spans="7:15" x14ac:dyDescent="0.25">
      <c r="G833" s="18" t="s">
        <v>2</v>
      </c>
      <c r="H833" s="9">
        <v>177</v>
      </c>
      <c r="I833" s="28">
        <v>0</v>
      </c>
      <c r="J833" s="29">
        <v>8</v>
      </c>
      <c r="K833" s="30">
        <v>15</v>
      </c>
      <c r="L833" s="29"/>
      <c r="M833" s="28" t="s">
        <v>33</v>
      </c>
      <c r="N833" s="29"/>
      <c r="O833" s="30"/>
    </row>
    <row r="834" spans="7:15" x14ac:dyDescent="0.25">
      <c r="G834" s="18" t="s">
        <v>2</v>
      </c>
      <c r="H834" s="9">
        <v>178</v>
      </c>
      <c r="I834" s="28">
        <v>0</v>
      </c>
      <c r="J834" s="29">
        <v>8</v>
      </c>
      <c r="K834" s="30">
        <v>16</v>
      </c>
      <c r="L834" s="29"/>
      <c r="M834" s="28" t="s">
        <v>33</v>
      </c>
      <c r="N834" s="29"/>
      <c r="O834" s="30"/>
    </row>
    <row r="835" spans="7:15" x14ac:dyDescent="0.25">
      <c r="G835" s="18" t="s">
        <v>2</v>
      </c>
      <c r="H835" s="9">
        <v>179</v>
      </c>
      <c r="I835" s="28">
        <v>1</v>
      </c>
      <c r="J835" s="29">
        <v>7</v>
      </c>
      <c r="K835" s="30">
        <v>17</v>
      </c>
      <c r="L835" s="29"/>
      <c r="M835" s="28" t="s">
        <v>33</v>
      </c>
      <c r="N835" s="29"/>
      <c r="O835" s="30"/>
    </row>
    <row r="836" spans="7:15" x14ac:dyDescent="0.25">
      <c r="G836" s="18" t="s">
        <v>2</v>
      </c>
      <c r="H836" s="9">
        <v>180</v>
      </c>
      <c r="I836" s="28">
        <v>11</v>
      </c>
      <c r="J836" s="29">
        <v>25</v>
      </c>
      <c r="K836" s="30">
        <v>0</v>
      </c>
      <c r="L836" s="29" t="s">
        <v>41</v>
      </c>
      <c r="M836" s="28" t="s">
        <v>32</v>
      </c>
      <c r="N836" s="29"/>
      <c r="O836" s="30"/>
    </row>
    <row r="837" spans="7:15" x14ac:dyDescent="0.25">
      <c r="G837" s="18" t="s">
        <v>2</v>
      </c>
      <c r="H837" s="9">
        <v>181</v>
      </c>
      <c r="I837" s="28">
        <v>1</v>
      </c>
      <c r="J837" s="29">
        <v>14</v>
      </c>
      <c r="K837" s="30">
        <v>11</v>
      </c>
      <c r="L837" s="29"/>
      <c r="M837" s="28" t="s">
        <v>32</v>
      </c>
      <c r="N837" s="29"/>
      <c r="O837" s="30"/>
    </row>
    <row r="838" spans="7:15" x14ac:dyDescent="0.25">
      <c r="G838" s="18" t="s">
        <v>2</v>
      </c>
      <c r="H838" s="9">
        <v>182</v>
      </c>
      <c r="I838" s="28">
        <v>2</v>
      </c>
      <c r="J838" s="29">
        <v>18</v>
      </c>
      <c r="K838" s="30">
        <v>7</v>
      </c>
      <c r="L838" s="29" t="s">
        <v>41</v>
      </c>
      <c r="M838" s="28" t="s">
        <v>32</v>
      </c>
      <c r="N838" s="29"/>
      <c r="O838" s="30"/>
    </row>
    <row r="839" spans="7:15" x14ac:dyDescent="0.25">
      <c r="G839" s="18" t="s">
        <v>2</v>
      </c>
      <c r="H839" s="9">
        <v>183</v>
      </c>
      <c r="I839" s="28">
        <v>3</v>
      </c>
      <c r="J839" s="29">
        <v>16</v>
      </c>
      <c r="K839" s="30">
        <v>9</v>
      </c>
      <c r="L839" s="29"/>
      <c r="M839" s="28" t="s">
        <v>33</v>
      </c>
      <c r="N839" s="29"/>
      <c r="O839" s="30"/>
    </row>
    <row r="840" spans="7:15" x14ac:dyDescent="0.25">
      <c r="G840" s="18" t="s">
        <v>2</v>
      </c>
      <c r="H840" s="9">
        <v>184</v>
      </c>
      <c r="I840" s="28">
        <v>1</v>
      </c>
      <c r="J840" s="29">
        <v>15</v>
      </c>
      <c r="K840" s="30">
        <v>9</v>
      </c>
      <c r="L840" s="29" t="s">
        <v>41</v>
      </c>
      <c r="M840" s="28" t="s">
        <v>32</v>
      </c>
      <c r="N840" s="29"/>
      <c r="O840" s="30"/>
    </row>
    <row r="841" spans="7:15" x14ac:dyDescent="0.25">
      <c r="G841" s="18" t="s">
        <v>2</v>
      </c>
      <c r="H841" s="9">
        <v>185</v>
      </c>
      <c r="I841" s="28">
        <v>6</v>
      </c>
      <c r="J841" s="29">
        <v>13</v>
      </c>
      <c r="K841" s="30">
        <v>11</v>
      </c>
      <c r="L841" s="29"/>
      <c r="M841" s="28" t="s">
        <v>32</v>
      </c>
      <c r="N841" s="29"/>
      <c r="O841" s="30"/>
    </row>
    <row r="842" spans="7:15" x14ac:dyDescent="0.25">
      <c r="G842" s="18" t="s">
        <v>2</v>
      </c>
      <c r="H842" s="9">
        <v>186</v>
      </c>
      <c r="I842" s="28">
        <v>0</v>
      </c>
      <c r="J842" s="29">
        <v>14</v>
      </c>
      <c r="K842" s="30">
        <v>10</v>
      </c>
      <c r="L842" s="29"/>
      <c r="M842" s="28" t="s">
        <v>32</v>
      </c>
      <c r="N842" s="29"/>
      <c r="O842" s="30"/>
    </row>
    <row r="843" spans="7:15" x14ac:dyDescent="0.25">
      <c r="G843" s="18" t="s">
        <v>2</v>
      </c>
      <c r="H843" s="9">
        <v>187</v>
      </c>
      <c r="I843" s="28">
        <v>4</v>
      </c>
      <c r="J843" s="29">
        <v>13</v>
      </c>
      <c r="K843" s="30">
        <v>12</v>
      </c>
      <c r="L843" s="29"/>
      <c r="M843" s="28" t="s">
        <v>33</v>
      </c>
      <c r="N843" s="29"/>
      <c r="O843" s="30"/>
    </row>
    <row r="844" spans="7:15" x14ac:dyDescent="0.25">
      <c r="G844" s="18" t="s">
        <v>2</v>
      </c>
      <c r="H844" s="9">
        <v>188</v>
      </c>
      <c r="I844" s="28">
        <v>1</v>
      </c>
      <c r="J844" s="29">
        <v>5</v>
      </c>
      <c r="K844" s="30">
        <v>19</v>
      </c>
      <c r="L844" s="29"/>
      <c r="M844" s="28" t="s">
        <v>33</v>
      </c>
      <c r="N844" s="29"/>
      <c r="O844" s="30"/>
    </row>
    <row r="845" spans="7:15" x14ac:dyDescent="0.25">
      <c r="G845" s="18" t="s">
        <v>2</v>
      </c>
      <c r="H845" s="9">
        <v>189</v>
      </c>
      <c r="I845" s="28">
        <v>0</v>
      </c>
      <c r="J845" s="29">
        <v>7</v>
      </c>
      <c r="K845" s="30">
        <v>16</v>
      </c>
      <c r="L845" s="29"/>
      <c r="M845" s="28" t="s">
        <v>33</v>
      </c>
      <c r="N845" s="29"/>
      <c r="O845" s="30"/>
    </row>
    <row r="846" spans="7:15" x14ac:dyDescent="0.25">
      <c r="G846" s="18" t="s">
        <v>2</v>
      </c>
      <c r="H846" s="9">
        <v>190</v>
      </c>
      <c r="I846" s="28">
        <v>0</v>
      </c>
      <c r="J846" s="29">
        <v>5</v>
      </c>
      <c r="K846" s="30">
        <v>19</v>
      </c>
      <c r="L846" s="29"/>
      <c r="M846" s="28" t="s">
        <v>33</v>
      </c>
      <c r="N846" s="29"/>
      <c r="O846" s="30"/>
    </row>
    <row r="847" spans="7:15" x14ac:dyDescent="0.25">
      <c r="G847" s="18" t="s">
        <v>2</v>
      </c>
      <c r="H847" s="9">
        <v>191</v>
      </c>
      <c r="I847" s="28">
        <v>0</v>
      </c>
      <c r="J847" s="29">
        <v>3</v>
      </c>
      <c r="K847" s="30">
        <v>22</v>
      </c>
      <c r="L847" s="29"/>
      <c r="M847" s="28" t="s">
        <v>33</v>
      </c>
      <c r="N847" s="29"/>
      <c r="O847" s="30"/>
    </row>
    <row r="848" spans="7:15" x14ac:dyDescent="0.25">
      <c r="G848" s="18" t="s">
        <v>2</v>
      </c>
      <c r="H848" s="9">
        <v>192</v>
      </c>
      <c r="I848" s="28">
        <v>0</v>
      </c>
      <c r="J848" s="29">
        <v>2</v>
      </c>
      <c r="K848" s="30">
        <v>23</v>
      </c>
      <c r="L848" s="29"/>
      <c r="M848" s="28" t="s">
        <v>33</v>
      </c>
      <c r="N848" s="29"/>
      <c r="O848" s="30"/>
    </row>
    <row r="849" spans="7:15" x14ac:dyDescent="0.25">
      <c r="G849" s="18" t="s">
        <v>2</v>
      </c>
      <c r="H849" s="9">
        <v>193</v>
      </c>
      <c r="I849" s="28">
        <v>2</v>
      </c>
      <c r="J849" s="29">
        <v>8</v>
      </c>
      <c r="K849" s="30">
        <v>16</v>
      </c>
      <c r="L849" s="29"/>
      <c r="M849" s="28" t="s">
        <v>33</v>
      </c>
      <c r="N849" s="29"/>
      <c r="O849" s="30"/>
    </row>
    <row r="850" spans="7:15" x14ac:dyDescent="0.25">
      <c r="G850" s="18" t="s">
        <v>2</v>
      </c>
      <c r="H850" s="9">
        <v>194</v>
      </c>
      <c r="I850" s="28">
        <v>0</v>
      </c>
      <c r="J850" s="29">
        <v>9</v>
      </c>
      <c r="K850" s="30">
        <v>17</v>
      </c>
      <c r="L850" s="29"/>
      <c r="M850" s="28" t="s">
        <v>32</v>
      </c>
      <c r="N850" s="29"/>
      <c r="O850" s="30" t="s">
        <v>33</v>
      </c>
    </row>
    <row r="851" spans="7:15" x14ac:dyDescent="0.25">
      <c r="G851" s="18" t="s">
        <v>2</v>
      </c>
      <c r="H851" s="9">
        <v>195</v>
      </c>
      <c r="I851" s="28">
        <v>0</v>
      </c>
      <c r="J851" s="29">
        <v>10</v>
      </c>
      <c r="K851" s="30">
        <v>16</v>
      </c>
      <c r="L851" s="29"/>
      <c r="M851" s="28" t="s">
        <v>33</v>
      </c>
      <c r="N851" s="29"/>
      <c r="O851" s="30" t="s">
        <v>32</v>
      </c>
    </row>
    <row r="852" spans="7:15" x14ac:dyDescent="0.25">
      <c r="G852" s="18" t="s">
        <v>2</v>
      </c>
      <c r="H852" s="9">
        <v>196</v>
      </c>
      <c r="I852" s="28">
        <v>1</v>
      </c>
      <c r="J852" s="29">
        <v>4</v>
      </c>
      <c r="K852" s="30">
        <v>22</v>
      </c>
      <c r="L852" s="29"/>
      <c r="M852" s="28" t="s">
        <v>33</v>
      </c>
      <c r="N852" s="29"/>
      <c r="O852" s="30" t="s">
        <v>33</v>
      </c>
    </row>
    <row r="853" spans="7:15" x14ac:dyDescent="0.25">
      <c r="G853" s="18" t="s">
        <v>2</v>
      </c>
      <c r="H853" s="9">
        <v>197</v>
      </c>
      <c r="I853" s="28">
        <v>4</v>
      </c>
      <c r="J853" s="29">
        <v>15</v>
      </c>
      <c r="K853" s="30">
        <v>11</v>
      </c>
      <c r="L853" s="29"/>
      <c r="M853" s="28" t="s">
        <v>33</v>
      </c>
      <c r="N853" s="29" t="s">
        <v>41</v>
      </c>
      <c r="O853" s="30" t="s">
        <v>32</v>
      </c>
    </row>
    <row r="854" spans="7:15" x14ac:dyDescent="0.25">
      <c r="G854" s="18" t="s">
        <v>2</v>
      </c>
      <c r="H854" s="9">
        <v>198</v>
      </c>
      <c r="I854" s="28">
        <v>0</v>
      </c>
      <c r="J854" s="29">
        <v>11</v>
      </c>
      <c r="K854" s="30">
        <v>14</v>
      </c>
      <c r="L854" s="29"/>
      <c r="M854" s="28" t="s">
        <v>33</v>
      </c>
      <c r="N854" s="29"/>
      <c r="O854" s="30" t="s">
        <v>33</v>
      </c>
    </row>
    <row r="855" spans="7:15" x14ac:dyDescent="0.25">
      <c r="G855" s="18" t="s">
        <v>2</v>
      </c>
      <c r="H855" s="9">
        <v>199</v>
      </c>
      <c r="I855" s="28">
        <v>1</v>
      </c>
      <c r="J855" s="29">
        <v>7</v>
      </c>
      <c r="K855" s="30">
        <v>18</v>
      </c>
      <c r="L855" s="29"/>
      <c r="M855" s="28" t="s">
        <v>33</v>
      </c>
      <c r="N855" s="29"/>
      <c r="O855" s="30" t="s">
        <v>33</v>
      </c>
    </row>
    <row r="856" spans="7:15" x14ac:dyDescent="0.25">
      <c r="G856" s="18" t="s">
        <v>2</v>
      </c>
      <c r="H856" s="9">
        <v>200</v>
      </c>
      <c r="I856" s="28">
        <v>0</v>
      </c>
      <c r="J856" s="29">
        <v>6</v>
      </c>
      <c r="K856" s="30">
        <v>19</v>
      </c>
      <c r="L856" s="29"/>
      <c r="M856" s="28" t="s">
        <v>33</v>
      </c>
      <c r="N856" s="29"/>
      <c r="O856" s="30" t="s">
        <v>32</v>
      </c>
    </row>
    <row r="857" spans="7:15" x14ac:dyDescent="0.25">
      <c r="G857" s="18" t="s">
        <v>2</v>
      </c>
      <c r="H857" s="9">
        <v>201</v>
      </c>
      <c r="I857" s="28">
        <v>1</v>
      </c>
      <c r="J857" s="29">
        <v>9</v>
      </c>
      <c r="K857" s="30">
        <v>15</v>
      </c>
      <c r="L857" s="29"/>
      <c r="M857" s="28" t="s">
        <v>33</v>
      </c>
      <c r="N857" s="29"/>
      <c r="O857" s="30" t="s">
        <v>32</v>
      </c>
    </row>
    <row r="858" spans="7:15" x14ac:dyDescent="0.25">
      <c r="G858" s="18" t="s">
        <v>2</v>
      </c>
      <c r="H858" s="9">
        <v>202</v>
      </c>
      <c r="I858" s="28">
        <v>1</v>
      </c>
      <c r="J858" s="29">
        <v>8</v>
      </c>
      <c r="K858" s="30">
        <v>16</v>
      </c>
      <c r="L858" s="29"/>
      <c r="M858" s="28" t="s">
        <v>32</v>
      </c>
      <c r="N858" s="29"/>
      <c r="O858" s="30" t="s">
        <v>33</v>
      </c>
    </row>
    <row r="859" spans="7:15" x14ac:dyDescent="0.25">
      <c r="G859" s="18" t="s">
        <v>2</v>
      </c>
      <c r="H859" s="9">
        <v>203</v>
      </c>
      <c r="I859" s="28">
        <v>0</v>
      </c>
      <c r="J859" s="29">
        <v>4</v>
      </c>
      <c r="K859" s="30">
        <v>21</v>
      </c>
      <c r="L859" s="29"/>
      <c r="M859" s="28" t="s">
        <v>32</v>
      </c>
      <c r="N859" s="29"/>
      <c r="O859" s="30" t="s">
        <v>33</v>
      </c>
    </row>
    <row r="860" spans="7:15" x14ac:dyDescent="0.25">
      <c r="G860" s="18" t="s">
        <v>2</v>
      </c>
      <c r="H860" s="9">
        <v>204</v>
      </c>
      <c r="I860" s="28">
        <v>0</v>
      </c>
      <c r="J860" s="29">
        <v>2</v>
      </c>
      <c r="K860" s="30">
        <v>23</v>
      </c>
      <c r="L860" s="29"/>
      <c r="M860" s="28" t="s">
        <v>32</v>
      </c>
      <c r="N860" s="29"/>
      <c r="O860" s="30" t="s">
        <v>33</v>
      </c>
    </row>
    <row r="861" spans="7:15" x14ac:dyDescent="0.25">
      <c r="G861" s="18" t="s">
        <v>2</v>
      </c>
      <c r="H861" s="9">
        <v>205</v>
      </c>
      <c r="I861" s="28">
        <v>1</v>
      </c>
      <c r="J861" s="29">
        <v>6</v>
      </c>
      <c r="K861" s="30">
        <v>19</v>
      </c>
      <c r="L861" s="29"/>
      <c r="M861" s="28" t="s">
        <v>33</v>
      </c>
      <c r="N861" s="29"/>
      <c r="O861" s="30" t="s">
        <v>32</v>
      </c>
    </row>
    <row r="862" spans="7:15" x14ac:dyDescent="0.25">
      <c r="G862" s="18" t="s">
        <v>2</v>
      </c>
      <c r="H862" s="9">
        <v>206</v>
      </c>
      <c r="I862" s="28">
        <v>0</v>
      </c>
      <c r="J862" s="29">
        <v>6</v>
      </c>
      <c r="K862" s="30">
        <v>19</v>
      </c>
      <c r="L862" s="29"/>
      <c r="M862" s="28" t="s">
        <v>33</v>
      </c>
      <c r="N862" s="29"/>
      <c r="O862" s="30" t="s">
        <v>33</v>
      </c>
    </row>
    <row r="863" spans="7:15" x14ac:dyDescent="0.25">
      <c r="G863" s="18" t="s">
        <v>2</v>
      </c>
      <c r="H863" s="9">
        <v>207</v>
      </c>
      <c r="I863" s="28">
        <v>0</v>
      </c>
      <c r="J863" s="29">
        <v>4</v>
      </c>
      <c r="K863" s="30">
        <v>21</v>
      </c>
      <c r="L863" s="29"/>
      <c r="M863" s="28" t="s">
        <v>33</v>
      </c>
      <c r="N863" s="29"/>
      <c r="O863" s="30" t="s">
        <v>33</v>
      </c>
    </row>
    <row r="864" spans="7:15" x14ac:dyDescent="0.25">
      <c r="G864" s="18" t="s">
        <v>2</v>
      </c>
      <c r="H864" s="9">
        <v>208</v>
      </c>
      <c r="I864" s="28">
        <v>0</v>
      </c>
      <c r="J864" s="29">
        <v>6</v>
      </c>
      <c r="K864" s="30">
        <v>19</v>
      </c>
      <c r="L864" s="29"/>
      <c r="M864" s="28" t="s">
        <v>33</v>
      </c>
      <c r="N864" s="29"/>
      <c r="O864" s="30" t="s">
        <v>33</v>
      </c>
    </row>
    <row r="865" spans="7:15" x14ac:dyDescent="0.25">
      <c r="G865" s="18" t="s">
        <v>2</v>
      </c>
      <c r="H865" s="9">
        <v>209</v>
      </c>
      <c r="I865" s="28">
        <v>0</v>
      </c>
      <c r="J865" s="29">
        <v>4</v>
      </c>
      <c r="K865" s="30">
        <v>21</v>
      </c>
      <c r="L865" s="29"/>
      <c r="M865" s="28" t="s">
        <v>33</v>
      </c>
      <c r="N865" s="29"/>
      <c r="O865" s="30" t="s">
        <v>33</v>
      </c>
    </row>
    <row r="866" spans="7:15" x14ac:dyDescent="0.25">
      <c r="G866" s="18" t="s">
        <v>2</v>
      </c>
      <c r="H866" s="9">
        <v>210</v>
      </c>
      <c r="I866" s="28">
        <v>1</v>
      </c>
      <c r="J866" s="29">
        <v>4</v>
      </c>
      <c r="K866" s="30">
        <v>21</v>
      </c>
      <c r="L866" s="29"/>
      <c r="M866" s="28" t="s">
        <v>33</v>
      </c>
      <c r="N866" s="29"/>
      <c r="O866" s="30" t="s">
        <v>32</v>
      </c>
    </row>
    <row r="867" spans="7:15" x14ac:dyDescent="0.25">
      <c r="G867" s="18" t="s">
        <v>2</v>
      </c>
      <c r="H867" s="9">
        <v>211</v>
      </c>
      <c r="I867" s="28">
        <v>1</v>
      </c>
      <c r="J867" s="29">
        <v>3</v>
      </c>
      <c r="K867" s="30">
        <v>22</v>
      </c>
      <c r="L867" s="29"/>
      <c r="M867" s="28" t="s">
        <v>32</v>
      </c>
      <c r="N867" s="29"/>
      <c r="O867" s="30" t="s">
        <v>32</v>
      </c>
    </row>
    <row r="868" spans="7:15" x14ac:dyDescent="0.25">
      <c r="G868" s="18" t="s">
        <v>2</v>
      </c>
      <c r="H868" s="9">
        <v>212</v>
      </c>
      <c r="I868" s="28">
        <v>5</v>
      </c>
      <c r="J868" s="29">
        <v>9</v>
      </c>
      <c r="K868" s="30">
        <v>17</v>
      </c>
      <c r="L868" s="29"/>
      <c r="M868" s="28" t="s">
        <v>33</v>
      </c>
      <c r="N868" s="29"/>
      <c r="O868" s="30" t="s">
        <v>32</v>
      </c>
    </row>
    <row r="869" spans="7:15" x14ac:dyDescent="0.25">
      <c r="G869" s="18" t="s">
        <v>2</v>
      </c>
      <c r="H869" s="9">
        <v>213</v>
      </c>
      <c r="I869" s="28">
        <v>0</v>
      </c>
      <c r="J869" s="29">
        <v>9</v>
      </c>
      <c r="K869" s="30">
        <v>17</v>
      </c>
      <c r="L869" s="29"/>
      <c r="M869" s="28" t="s">
        <v>32</v>
      </c>
      <c r="N869" s="29"/>
      <c r="O869" s="30" t="s">
        <v>33</v>
      </c>
    </row>
    <row r="870" spans="7:15" x14ac:dyDescent="0.25">
      <c r="G870" s="18" t="s">
        <v>2</v>
      </c>
      <c r="H870" s="9">
        <v>214</v>
      </c>
      <c r="I870" s="28">
        <v>1</v>
      </c>
      <c r="J870" s="29">
        <v>1</v>
      </c>
      <c r="K870" s="30">
        <v>25</v>
      </c>
      <c r="L870" s="29"/>
      <c r="M870" s="28" t="s">
        <v>33</v>
      </c>
      <c r="N870" s="29"/>
      <c r="O870" s="30" t="s">
        <v>33</v>
      </c>
    </row>
    <row r="871" spans="7:15" x14ac:dyDescent="0.25">
      <c r="G871" s="18" t="s">
        <v>2</v>
      </c>
      <c r="H871" s="9">
        <v>215</v>
      </c>
      <c r="I871" s="28">
        <v>1</v>
      </c>
      <c r="J871" s="29">
        <v>5</v>
      </c>
      <c r="K871" s="30">
        <v>21</v>
      </c>
      <c r="L871" s="29"/>
      <c r="M871" s="28" t="s">
        <v>33</v>
      </c>
      <c r="N871" s="29"/>
      <c r="O871" s="30" t="s">
        <v>33</v>
      </c>
    </row>
    <row r="872" spans="7:15" x14ac:dyDescent="0.25">
      <c r="G872" s="18" t="s">
        <v>2</v>
      </c>
      <c r="H872" s="9">
        <v>216</v>
      </c>
      <c r="I872" s="28">
        <v>3</v>
      </c>
      <c r="J872" s="29">
        <v>15</v>
      </c>
      <c r="K872" s="30">
        <v>11</v>
      </c>
      <c r="L872" s="29"/>
      <c r="M872" s="28" t="s">
        <v>33</v>
      </c>
      <c r="N872" s="29"/>
      <c r="O872" s="30" t="s">
        <v>32</v>
      </c>
    </row>
    <row r="873" spans="7:15" x14ac:dyDescent="0.25">
      <c r="G873" s="18" t="s">
        <v>2</v>
      </c>
      <c r="H873" s="9">
        <v>217</v>
      </c>
      <c r="I873" s="28">
        <v>1</v>
      </c>
      <c r="J873" s="29">
        <v>3</v>
      </c>
      <c r="K873" s="30">
        <v>23</v>
      </c>
      <c r="L873" s="29"/>
      <c r="M873" s="28" t="s">
        <v>33</v>
      </c>
      <c r="N873" s="29"/>
      <c r="O873" s="30" t="s">
        <v>32</v>
      </c>
    </row>
    <row r="874" spans="7:15" x14ac:dyDescent="0.25">
      <c r="G874" s="18" t="s">
        <v>2</v>
      </c>
      <c r="H874" s="9">
        <v>218</v>
      </c>
      <c r="I874" s="28">
        <v>0</v>
      </c>
      <c r="J874" s="29">
        <v>10</v>
      </c>
      <c r="K874" s="30">
        <v>15</v>
      </c>
      <c r="L874" s="29"/>
      <c r="M874" s="28" t="s">
        <v>32</v>
      </c>
      <c r="N874" s="29"/>
      <c r="O874" s="30" t="s">
        <v>32</v>
      </c>
    </row>
    <row r="875" spans="7:15" x14ac:dyDescent="0.25">
      <c r="G875" s="18" t="s">
        <v>2</v>
      </c>
      <c r="H875" s="9">
        <v>219</v>
      </c>
      <c r="I875" s="28">
        <v>1</v>
      </c>
      <c r="J875" s="29">
        <v>4</v>
      </c>
      <c r="K875" s="30">
        <v>22</v>
      </c>
      <c r="L875" s="29"/>
      <c r="M875" s="28" t="s">
        <v>33</v>
      </c>
      <c r="N875" s="29"/>
      <c r="O875" s="30" t="s">
        <v>33</v>
      </c>
    </row>
    <row r="876" spans="7:15" x14ac:dyDescent="0.25">
      <c r="G876" s="18" t="s">
        <v>2</v>
      </c>
      <c r="H876" s="9">
        <v>220</v>
      </c>
      <c r="I876" s="28">
        <v>1</v>
      </c>
      <c r="J876" s="29">
        <v>6</v>
      </c>
      <c r="K876" s="30">
        <v>20</v>
      </c>
      <c r="L876" s="29"/>
      <c r="M876" s="28" t="s">
        <v>32</v>
      </c>
      <c r="N876" s="29"/>
      <c r="O876" s="30" t="s">
        <v>32</v>
      </c>
    </row>
    <row r="877" spans="7:15" x14ac:dyDescent="0.25">
      <c r="G877" s="18" t="s">
        <v>2</v>
      </c>
      <c r="H877" s="9">
        <v>221</v>
      </c>
      <c r="I877" s="28">
        <v>0</v>
      </c>
      <c r="J877" s="29">
        <v>3</v>
      </c>
      <c r="K877" s="30">
        <v>23</v>
      </c>
      <c r="L877" s="29"/>
      <c r="M877" s="28" t="s">
        <v>33</v>
      </c>
      <c r="N877" s="29"/>
      <c r="O877" s="30" t="s">
        <v>33</v>
      </c>
    </row>
    <row r="878" spans="7:15" x14ac:dyDescent="0.25">
      <c r="G878" s="18" t="s">
        <v>2</v>
      </c>
      <c r="H878" s="9">
        <v>222</v>
      </c>
      <c r="I878" s="28">
        <v>2</v>
      </c>
      <c r="J878" s="29">
        <v>8</v>
      </c>
      <c r="K878" s="30">
        <v>18</v>
      </c>
      <c r="L878" s="29" t="s">
        <v>41</v>
      </c>
      <c r="M878" s="28" t="s">
        <v>32</v>
      </c>
      <c r="N878" s="29"/>
      <c r="O878" s="30" t="s">
        <v>32</v>
      </c>
    </row>
    <row r="879" spans="7:15" x14ac:dyDescent="0.25">
      <c r="G879" s="18" t="s">
        <v>2</v>
      </c>
      <c r="H879" s="9">
        <v>223</v>
      </c>
      <c r="I879" s="28">
        <v>1</v>
      </c>
      <c r="J879" s="29">
        <v>6</v>
      </c>
      <c r="K879" s="30">
        <v>20</v>
      </c>
      <c r="L879" s="29"/>
      <c r="M879" s="28" t="s">
        <v>32</v>
      </c>
      <c r="N879" s="29"/>
      <c r="O879" s="30" t="s">
        <v>33</v>
      </c>
    </row>
    <row r="880" spans="7:15" x14ac:dyDescent="0.25">
      <c r="G880" s="18" t="s">
        <v>2</v>
      </c>
      <c r="H880" s="9">
        <v>224</v>
      </c>
      <c r="I880" s="28">
        <v>0</v>
      </c>
      <c r="J880" s="29">
        <v>3</v>
      </c>
      <c r="K880" s="30">
        <v>22</v>
      </c>
      <c r="L880" s="29"/>
      <c r="M880" s="28" t="s">
        <v>33</v>
      </c>
      <c r="N880" s="29"/>
      <c r="O880" s="30" t="s">
        <v>33</v>
      </c>
    </row>
    <row r="881" spans="7:15" x14ac:dyDescent="0.25">
      <c r="G881" s="18" t="s">
        <v>2</v>
      </c>
      <c r="H881" s="9">
        <v>225</v>
      </c>
      <c r="I881" s="28">
        <v>0</v>
      </c>
      <c r="J881" s="29">
        <v>5</v>
      </c>
      <c r="K881" s="30">
        <v>20</v>
      </c>
      <c r="L881" s="29"/>
      <c r="M881" s="28" t="s">
        <v>33</v>
      </c>
      <c r="N881" s="29"/>
      <c r="O881" s="30" t="s">
        <v>32</v>
      </c>
    </row>
    <row r="882" spans="7:15" x14ac:dyDescent="0.25">
      <c r="G882" s="18" t="s">
        <v>2</v>
      </c>
      <c r="H882" s="9">
        <v>226</v>
      </c>
      <c r="I882" s="28">
        <v>7</v>
      </c>
      <c r="J882" s="29">
        <v>17</v>
      </c>
      <c r="K882" s="30">
        <v>8</v>
      </c>
      <c r="L882" s="29"/>
      <c r="M882" s="28" t="s">
        <v>32</v>
      </c>
      <c r="N882" s="29"/>
      <c r="O882" s="30" t="s">
        <v>32</v>
      </c>
    </row>
    <row r="883" spans="7:15" x14ac:dyDescent="0.25">
      <c r="G883" s="18" t="s">
        <v>2</v>
      </c>
      <c r="H883" s="9">
        <v>227</v>
      </c>
      <c r="I883" s="28">
        <v>2</v>
      </c>
      <c r="J883" s="29">
        <v>11</v>
      </c>
      <c r="K883" s="30">
        <v>13</v>
      </c>
      <c r="L883" s="29"/>
      <c r="M883" s="28" t="s">
        <v>33</v>
      </c>
      <c r="N883" s="29"/>
      <c r="O883" s="30" t="s">
        <v>32</v>
      </c>
    </row>
    <row r="884" spans="7:15" x14ac:dyDescent="0.25">
      <c r="G884" s="18" t="s">
        <v>2</v>
      </c>
      <c r="H884" s="9">
        <v>228</v>
      </c>
      <c r="I884" s="28">
        <v>1</v>
      </c>
      <c r="J884" s="29">
        <v>7</v>
      </c>
      <c r="K884" s="30">
        <v>17</v>
      </c>
      <c r="L884" s="29"/>
      <c r="M884" s="28" t="s">
        <v>33</v>
      </c>
      <c r="N884" s="29"/>
      <c r="O884" s="30" t="s">
        <v>33</v>
      </c>
    </row>
    <row r="885" spans="7:15" x14ac:dyDescent="0.25">
      <c r="G885" s="18" t="s">
        <v>2</v>
      </c>
      <c r="H885" s="9">
        <v>229</v>
      </c>
      <c r="I885" s="28">
        <v>1</v>
      </c>
      <c r="J885" s="29">
        <v>5</v>
      </c>
      <c r="K885" s="30">
        <v>20</v>
      </c>
      <c r="L885" s="29"/>
      <c r="M885" s="28" t="s">
        <v>33</v>
      </c>
      <c r="N885" s="29"/>
      <c r="O885" s="30" t="s">
        <v>33</v>
      </c>
    </row>
    <row r="886" spans="7:15" x14ac:dyDescent="0.25">
      <c r="G886" s="18" t="s">
        <v>2</v>
      </c>
      <c r="H886" s="9">
        <v>230</v>
      </c>
      <c r="I886" s="28">
        <v>5</v>
      </c>
      <c r="J886" s="29">
        <v>16</v>
      </c>
      <c r="K886" s="30">
        <v>9</v>
      </c>
      <c r="L886" s="29"/>
      <c r="M886" s="28" t="s">
        <v>32</v>
      </c>
      <c r="N886" s="29"/>
      <c r="O886" s="30" t="s">
        <v>32</v>
      </c>
    </row>
    <row r="887" spans="7:15" x14ac:dyDescent="0.25">
      <c r="G887" s="18" t="s">
        <v>2</v>
      </c>
      <c r="H887" s="9">
        <v>231</v>
      </c>
      <c r="I887" s="28">
        <v>2</v>
      </c>
      <c r="J887" s="29">
        <v>9</v>
      </c>
      <c r="K887" s="30">
        <v>15</v>
      </c>
      <c r="L887" s="29"/>
      <c r="M887" s="28" t="s">
        <v>32</v>
      </c>
      <c r="N887" s="29"/>
      <c r="O887" s="30" t="s">
        <v>33</v>
      </c>
    </row>
    <row r="888" spans="7:15" x14ac:dyDescent="0.25">
      <c r="G888" s="18" t="s">
        <v>2</v>
      </c>
      <c r="H888" s="9">
        <v>232</v>
      </c>
      <c r="I888" s="28">
        <v>3</v>
      </c>
      <c r="J888" s="29">
        <v>9</v>
      </c>
      <c r="K888" s="30">
        <v>16</v>
      </c>
      <c r="L888" s="29"/>
      <c r="M888" s="28" t="s">
        <v>33</v>
      </c>
      <c r="N888" s="29"/>
      <c r="O888" s="30" t="s">
        <v>33</v>
      </c>
    </row>
    <row r="889" spans="7:15" x14ac:dyDescent="0.25">
      <c r="G889" s="18" t="s">
        <v>2</v>
      </c>
      <c r="H889" s="9">
        <v>233</v>
      </c>
      <c r="I889" s="28">
        <v>3</v>
      </c>
      <c r="J889" s="29">
        <v>6</v>
      </c>
      <c r="K889" s="30">
        <v>19</v>
      </c>
      <c r="L889" s="29"/>
      <c r="M889" s="28" t="s">
        <v>33</v>
      </c>
      <c r="N889" s="29"/>
      <c r="O889" s="30" t="s">
        <v>33</v>
      </c>
    </row>
    <row r="890" spans="7:15" x14ac:dyDescent="0.25">
      <c r="G890" s="18" t="s">
        <v>2</v>
      </c>
      <c r="H890" s="9">
        <v>234</v>
      </c>
      <c r="I890" s="28">
        <v>1</v>
      </c>
      <c r="J890" s="29">
        <v>8</v>
      </c>
      <c r="K890" s="30">
        <v>16</v>
      </c>
      <c r="L890" s="29"/>
      <c r="M890" s="28" t="s">
        <v>33</v>
      </c>
      <c r="N890" s="29"/>
      <c r="O890" s="30" t="s">
        <v>33</v>
      </c>
    </row>
    <row r="891" spans="7:15" x14ac:dyDescent="0.25">
      <c r="G891" s="18" t="s">
        <v>2</v>
      </c>
      <c r="H891" s="9">
        <v>235</v>
      </c>
      <c r="I891" s="28">
        <v>1</v>
      </c>
      <c r="J891" s="29">
        <v>9</v>
      </c>
      <c r="K891" s="30">
        <v>15</v>
      </c>
      <c r="L891" s="29"/>
      <c r="M891" s="28" t="s">
        <v>33</v>
      </c>
      <c r="N891" s="29"/>
      <c r="O891" s="30" t="s">
        <v>33</v>
      </c>
    </row>
    <row r="892" spans="7:15" x14ac:dyDescent="0.25">
      <c r="G892" s="18" t="s">
        <v>2</v>
      </c>
      <c r="H892" s="9">
        <v>236</v>
      </c>
      <c r="I892" s="28">
        <v>1</v>
      </c>
      <c r="J892" s="29">
        <v>3</v>
      </c>
      <c r="K892" s="30">
        <v>23</v>
      </c>
      <c r="L892" s="29" t="s">
        <v>41</v>
      </c>
      <c r="M892" s="28" t="s">
        <v>32</v>
      </c>
      <c r="N892" s="29"/>
      <c r="O892" s="30" t="s">
        <v>33</v>
      </c>
    </row>
    <row r="893" spans="7:15" x14ac:dyDescent="0.25">
      <c r="G893" s="18" t="s">
        <v>2</v>
      </c>
      <c r="H893" s="9">
        <v>237</v>
      </c>
      <c r="I893" s="28">
        <v>1</v>
      </c>
      <c r="J893" s="29">
        <v>3</v>
      </c>
      <c r="K893" s="30">
        <v>23</v>
      </c>
      <c r="L893" s="29" t="s">
        <v>41</v>
      </c>
      <c r="M893" s="28" t="s">
        <v>32</v>
      </c>
      <c r="N893" s="29"/>
      <c r="O893" s="30" t="s">
        <v>33</v>
      </c>
    </row>
    <row r="894" spans="7:15" x14ac:dyDescent="0.25">
      <c r="G894" s="18" t="s">
        <v>2</v>
      </c>
      <c r="H894" s="9">
        <v>238</v>
      </c>
      <c r="I894" s="28">
        <v>0</v>
      </c>
      <c r="J894" s="29">
        <v>3</v>
      </c>
      <c r="K894" s="30">
        <v>23</v>
      </c>
      <c r="L894" s="29"/>
      <c r="M894" s="28" t="s">
        <v>33</v>
      </c>
      <c r="N894" s="29"/>
      <c r="O894" s="30" t="s">
        <v>33</v>
      </c>
    </row>
    <row r="895" spans="7:15" x14ac:dyDescent="0.25">
      <c r="G895" s="18" t="s">
        <v>2</v>
      </c>
      <c r="H895" s="9">
        <v>239</v>
      </c>
      <c r="I895" s="28">
        <v>0</v>
      </c>
      <c r="J895" s="29">
        <v>2</v>
      </c>
      <c r="K895" s="30">
        <v>24</v>
      </c>
      <c r="L895" s="29"/>
      <c r="M895" s="28" t="s">
        <v>33</v>
      </c>
      <c r="N895" s="29"/>
      <c r="O895" s="30" t="s">
        <v>33</v>
      </c>
    </row>
    <row r="896" spans="7:15" x14ac:dyDescent="0.25">
      <c r="G896" s="18" t="s">
        <v>2</v>
      </c>
      <c r="H896" s="9">
        <v>240</v>
      </c>
      <c r="I896" s="28">
        <v>1</v>
      </c>
      <c r="J896" s="29">
        <v>4</v>
      </c>
      <c r="K896" s="30">
        <v>22</v>
      </c>
      <c r="L896" s="29" t="s">
        <v>41</v>
      </c>
      <c r="M896" s="28" t="s">
        <v>32</v>
      </c>
      <c r="N896" s="29"/>
      <c r="O896" s="30" t="s">
        <v>32</v>
      </c>
    </row>
    <row r="897" spans="7:15" x14ac:dyDescent="0.25">
      <c r="G897" s="18" t="s">
        <v>2</v>
      </c>
      <c r="H897" s="9">
        <v>241</v>
      </c>
      <c r="I897" s="28">
        <v>1</v>
      </c>
      <c r="J897" s="29">
        <v>3</v>
      </c>
      <c r="K897" s="30">
        <v>23</v>
      </c>
      <c r="L897" s="29" t="s">
        <v>41</v>
      </c>
      <c r="M897" s="28" t="s">
        <v>32</v>
      </c>
      <c r="N897" s="29"/>
      <c r="O897" s="30" t="s">
        <v>33</v>
      </c>
    </row>
    <row r="898" spans="7:15" x14ac:dyDescent="0.25">
      <c r="G898" s="18" t="s">
        <v>2</v>
      </c>
      <c r="H898" s="9">
        <v>242</v>
      </c>
      <c r="I898" s="28">
        <v>1</v>
      </c>
      <c r="J898" s="29">
        <v>3</v>
      </c>
      <c r="K898" s="30">
        <v>23</v>
      </c>
      <c r="L898" s="29" t="s">
        <v>41</v>
      </c>
      <c r="M898" s="28" t="s">
        <v>32</v>
      </c>
      <c r="N898" s="29"/>
      <c r="O898" s="30" t="s">
        <v>33</v>
      </c>
    </row>
    <row r="899" spans="7:15" ht="15.75" thickBot="1" x14ac:dyDescent="0.3">
      <c r="G899" s="17" t="s">
        <v>2</v>
      </c>
      <c r="H899" s="10">
        <v>243</v>
      </c>
      <c r="I899" s="25">
        <v>1</v>
      </c>
      <c r="J899" s="26">
        <v>3</v>
      </c>
      <c r="K899" s="27">
        <v>23</v>
      </c>
      <c r="L899" s="26" t="s">
        <v>41</v>
      </c>
      <c r="M899" s="25" t="s">
        <v>32</v>
      </c>
      <c r="N899" s="26"/>
      <c r="O899" s="27" t="s">
        <v>33</v>
      </c>
    </row>
    <row r="900" spans="7:15" x14ac:dyDescent="0.25">
      <c r="G900" s="16" t="s">
        <v>3</v>
      </c>
      <c r="H900" s="6">
        <v>1</v>
      </c>
      <c r="I900" s="21">
        <v>3</v>
      </c>
      <c r="J900" s="24">
        <v>7</v>
      </c>
      <c r="K900" s="23">
        <v>16</v>
      </c>
      <c r="L900" s="24" t="s">
        <v>41</v>
      </c>
      <c r="M900" s="21" t="s">
        <v>32</v>
      </c>
      <c r="N900" s="24"/>
      <c r="O900" s="23" t="s">
        <v>33</v>
      </c>
    </row>
    <row r="901" spans="7:15" x14ac:dyDescent="0.25">
      <c r="G901" s="16" t="s">
        <v>3</v>
      </c>
      <c r="H901" s="7">
        <v>2</v>
      </c>
      <c r="I901" s="33">
        <v>1</v>
      </c>
      <c r="J901" s="32">
        <v>12</v>
      </c>
      <c r="K901" s="34">
        <v>11</v>
      </c>
      <c r="L901" s="32" t="s">
        <v>41</v>
      </c>
      <c r="M901" s="33" t="s">
        <v>32</v>
      </c>
      <c r="N901" s="32"/>
      <c r="O901" s="34" t="s">
        <v>33</v>
      </c>
    </row>
    <row r="902" spans="7:15" x14ac:dyDescent="0.25">
      <c r="G902" s="16" t="s">
        <v>3</v>
      </c>
      <c r="H902" s="7">
        <v>3</v>
      </c>
      <c r="I902" s="33">
        <v>4</v>
      </c>
      <c r="J902" s="32">
        <v>11</v>
      </c>
      <c r="K902" s="34">
        <v>13</v>
      </c>
      <c r="L902" s="32" t="s">
        <v>41</v>
      </c>
      <c r="M902" s="33" t="s">
        <v>32</v>
      </c>
      <c r="N902" s="32"/>
      <c r="O902" s="34" t="s">
        <v>32</v>
      </c>
    </row>
    <row r="903" spans="7:15" x14ac:dyDescent="0.25">
      <c r="G903" s="16" t="s">
        <v>3</v>
      </c>
      <c r="H903" s="7">
        <v>4</v>
      </c>
      <c r="I903" s="33">
        <v>0</v>
      </c>
      <c r="J903" s="32">
        <v>5</v>
      </c>
      <c r="K903" s="34">
        <v>19</v>
      </c>
      <c r="L903" s="32"/>
      <c r="M903" s="33" t="s">
        <v>33</v>
      </c>
      <c r="N903" s="32"/>
      <c r="O903" s="34" t="s">
        <v>32</v>
      </c>
    </row>
    <row r="904" spans="7:15" x14ac:dyDescent="0.25">
      <c r="G904" s="16" t="s">
        <v>3</v>
      </c>
      <c r="H904" s="7">
        <v>5</v>
      </c>
      <c r="I904" s="33">
        <v>1</v>
      </c>
      <c r="J904" s="32">
        <v>9</v>
      </c>
      <c r="K904" s="34">
        <v>14</v>
      </c>
      <c r="L904" s="32"/>
      <c r="M904" s="33" t="s">
        <v>32</v>
      </c>
      <c r="N904" s="32"/>
      <c r="O904" s="34" t="s">
        <v>33</v>
      </c>
    </row>
    <row r="905" spans="7:15" x14ac:dyDescent="0.25">
      <c r="G905" s="16" t="s">
        <v>3</v>
      </c>
      <c r="H905" s="7">
        <v>6</v>
      </c>
      <c r="I905" s="33">
        <v>0</v>
      </c>
      <c r="J905" s="32">
        <v>7</v>
      </c>
      <c r="K905" s="34">
        <v>17</v>
      </c>
      <c r="L905" s="32"/>
      <c r="M905" s="33" t="s">
        <v>32</v>
      </c>
      <c r="N905" s="32"/>
      <c r="O905" s="34" t="s">
        <v>32</v>
      </c>
    </row>
    <row r="906" spans="7:15" x14ac:dyDescent="0.25">
      <c r="G906" s="16" t="s">
        <v>3</v>
      </c>
      <c r="H906" s="7">
        <v>7</v>
      </c>
      <c r="I906" s="33">
        <v>0</v>
      </c>
      <c r="J906" s="32">
        <v>3</v>
      </c>
      <c r="K906" s="34">
        <v>20</v>
      </c>
      <c r="L906" s="32"/>
      <c r="M906" s="33"/>
      <c r="N906" s="32"/>
      <c r="O906" s="34" t="s">
        <v>33</v>
      </c>
    </row>
    <row r="907" spans="7:15" x14ac:dyDescent="0.25">
      <c r="G907" s="16" t="s">
        <v>3</v>
      </c>
      <c r="H907" s="7">
        <v>8</v>
      </c>
      <c r="I907" s="33">
        <v>0</v>
      </c>
      <c r="J907" s="32">
        <v>4</v>
      </c>
      <c r="K907" s="34">
        <v>19</v>
      </c>
      <c r="L907" s="32"/>
      <c r="M907" s="33"/>
      <c r="N907" s="32"/>
      <c r="O907" s="34" t="s">
        <v>33</v>
      </c>
    </row>
    <row r="908" spans="7:15" x14ac:dyDescent="0.25">
      <c r="G908" s="16" t="s">
        <v>3</v>
      </c>
      <c r="H908" s="7">
        <v>9</v>
      </c>
      <c r="I908" s="33">
        <v>0</v>
      </c>
      <c r="J908" s="32">
        <v>5</v>
      </c>
      <c r="K908" s="34">
        <v>18</v>
      </c>
      <c r="L908" s="32"/>
      <c r="M908" s="33"/>
      <c r="N908" s="32"/>
      <c r="O908" s="34" t="s">
        <v>33</v>
      </c>
    </row>
    <row r="909" spans="7:15" x14ac:dyDescent="0.25">
      <c r="G909" s="16" t="s">
        <v>3</v>
      </c>
      <c r="H909" s="7">
        <v>10</v>
      </c>
      <c r="I909" s="33">
        <v>2</v>
      </c>
      <c r="J909" s="32">
        <v>10</v>
      </c>
      <c r="K909" s="34">
        <v>13</v>
      </c>
      <c r="L909" s="32" t="s">
        <v>41</v>
      </c>
      <c r="M909" s="33" t="s">
        <v>32</v>
      </c>
      <c r="N909" s="32"/>
      <c r="O909" s="34" t="s">
        <v>33</v>
      </c>
    </row>
    <row r="910" spans="7:15" x14ac:dyDescent="0.25">
      <c r="G910" s="16" t="s">
        <v>3</v>
      </c>
      <c r="H910" s="7">
        <v>11</v>
      </c>
      <c r="I910" s="33">
        <v>6</v>
      </c>
      <c r="J910" s="32">
        <v>19</v>
      </c>
      <c r="K910" s="34">
        <v>5</v>
      </c>
      <c r="L910" s="32" t="s">
        <v>41</v>
      </c>
      <c r="M910" s="33" t="s">
        <v>32</v>
      </c>
      <c r="N910" s="32"/>
      <c r="O910" s="34" t="s">
        <v>32</v>
      </c>
    </row>
    <row r="911" spans="7:15" x14ac:dyDescent="0.25">
      <c r="G911" s="16" t="s">
        <v>3</v>
      </c>
      <c r="H911" s="7">
        <v>12</v>
      </c>
      <c r="I911" s="33">
        <v>5</v>
      </c>
      <c r="J911" s="32">
        <v>15</v>
      </c>
      <c r="K911" s="34">
        <v>9</v>
      </c>
      <c r="L911" s="32"/>
      <c r="M911" s="33" t="s">
        <v>32</v>
      </c>
      <c r="N911" s="32"/>
      <c r="O911" s="34" t="s">
        <v>32</v>
      </c>
    </row>
    <row r="912" spans="7:15" x14ac:dyDescent="0.25">
      <c r="G912" s="16" t="s">
        <v>3</v>
      </c>
      <c r="H912" s="7">
        <v>13</v>
      </c>
      <c r="I912" s="33">
        <v>5</v>
      </c>
      <c r="J912" s="32">
        <v>15</v>
      </c>
      <c r="K912" s="34">
        <v>8</v>
      </c>
      <c r="L912" s="32"/>
      <c r="M912" s="33"/>
      <c r="N912" s="32"/>
      <c r="O912" s="34" t="s">
        <v>32</v>
      </c>
    </row>
    <row r="913" spans="7:15" x14ac:dyDescent="0.25">
      <c r="G913" s="16" t="s">
        <v>3</v>
      </c>
      <c r="H913" s="7">
        <v>14</v>
      </c>
      <c r="I913" s="33">
        <v>8</v>
      </c>
      <c r="J913" s="32">
        <v>22</v>
      </c>
      <c r="K913" s="34">
        <v>2</v>
      </c>
      <c r="L913" s="32"/>
      <c r="M913" s="33" t="s">
        <v>32</v>
      </c>
      <c r="N913" s="32"/>
      <c r="O913" s="34" t="s">
        <v>32</v>
      </c>
    </row>
    <row r="914" spans="7:15" x14ac:dyDescent="0.25">
      <c r="G914" s="16" t="s">
        <v>3</v>
      </c>
      <c r="H914" s="7">
        <v>15</v>
      </c>
      <c r="I914" s="33">
        <v>2</v>
      </c>
      <c r="J914" s="32">
        <v>11</v>
      </c>
      <c r="K914" s="34">
        <v>13</v>
      </c>
      <c r="L914" s="32"/>
      <c r="M914" s="33" t="s">
        <v>33</v>
      </c>
      <c r="N914" s="32"/>
      <c r="O914" s="34" t="s">
        <v>33</v>
      </c>
    </row>
    <row r="915" spans="7:15" x14ac:dyDescent="0.25">
      <c r="G915" s="16" t="s">
        <v>3</v>
      </c>
      <c r="H915" s="7">
        <v>16</v>
      </c>
      <c r="I915" s="33">
        <v>1</v>
      </c>
      <c r="J915" s="32">
        <v>10</v>
      </c>
      <c r="K915" s="34">
        <v>14</v>
      </c>
      <c r="L915" s="32"/>
      <c r="M915" s="33" t="s">
        <v>33</v>
      </c>
      <c r="N915" s="32"/>
      <c r="O915" s="34" t="s">
        <v>32</v>
      </c>
    </row>
    <row r="916" spans="7:15" x14ac:dyDescent="0.25">
      <c r="G916" s="16" t="s">
        <v>3</v>
      </c>
      <c r="H916" s="7">
        <v>17</v>
      </c>
      <c r="I916" s="33">
        <v>0</v>
      </c>
      <c r="J916" s="32">
        <v>6</v>
      </c>
      <c r="K916" s="34">
        <v>17</v>
      </c>
      <c r="L916" s="32"/>
      <c r="M916" s="33" t="s">
        <v>33</v>
      </c>
      <c r="N916" s="32"/>
      <c r="O916" s="34" t="s">
        <v>32</v>
      </c>
    </row>
    <row r="917" spans="7:15" x14ac:dyDescent="0.25">
      <c r="G917" s="16" t="s">
        <v>3</v>
      </c>
      <c r="H917" s="7">
        <v>18</v>
      </c>
      <c r="I917" s="33">
        <v>5</v>
      </c>
      <c r="J917" s="32">
        <v>15</v>
      </c>
      <c r="K917" s="34">
        <v>9</v>
      </c>
      <c r="L917" s="32" t="s">
        <v>41</v>
      </c>
      <c r="M917" s="33" t="s">
        <v>32</v>
      </c>
      <c r="N917" s="32"/>
      <c r="O917" s="34" t="s">
        <v>32</v>
      </c>
    </row>
    <row r="918" spans="7:15" x14ac:dyDescent="0.25">
      <c r="G918" s="16" t="s">
        <v>3</v>
      </c>
      <c r="H918" s="7">
        <v>19</v>
      </c>
      <c r="I918" s="33">
        <v>0</v>
      </c>
      <c r="J918" s="32">
        <v>6</v>
      </c>
      <c r="K918" s="34">
        <v>17</v>
      </c>
      <c r="L918" s="32"/>
      <c r="M918" s="33" t="s">
        <v>32</v>
      </c>
      <c r="N918" s="32"/>
      <c r="O918" s="34" t="s">
        <v>32</v>
      </c>
    </row>
    <row r="919" spans="7:15" x14ac:dyDescent="0.25">
      <c r="G919" s="16" t="s">
        <v>3</v>
      </c>
      <c r="H919" s="7">
        <v>20</v>
      </c>
      <c r="I919" s="33">
        <v>0</v>
      </c>
      <c r="J919" s="32">
        <v>7</v>
      </c>
      <c r="K919" s="34">
        <v>17</v>
      </c>
      <c r="L919" s="32"/>
      <c r="M919" s="33" t="s">
        <v>32</v>
      </c>
      <c r="N919" s="32"/>
      <c r="O919" s="34" t="s">
        <v>33</v>
      </c>
    </row>
    <row r="920" spans="7:15" x14ac:dyDescent="0.25">
      <c r="G920" s="16" t="s">
        <v>3</v>
      </c>
      <c r="H920" s="7">
        <v>21</v>
      </c>
      <c r="I920" s="33">
        <v>1</v>
      </c>
      <c r="J920" s="32">
        <v>5</v>
      </c>
      <c r="K920" s="34">
        <v>18</v>
      </c>
      <c r="L920" s="32"/>
      <c r="M920" s="33"/>
      <c r="N920" s="32"/>
      <c r="O920" s="34" t="s">
        <v>33</v>
      </c>
    </row>
    <row r="921" spans="7:15" x14ac:dyDescent="0.25">
      <c r="G921" s="16" t="s">
        <v>3</v>
      </c>
      <c r="H921" s="7">
        <v>22</v>
      </c>
      <c r="I921" s="33">
        <v>1</v>
      </c>
      <c r="J921" s="32">
        <v>4</v>
      </c>
      <c r="K921" s="34">
        <v>19</v>
      </c>
      <c r="L921" s="32"/>
      <c r="M921" s="33"/>
      <c r="N921" s="32"/>
      <c r="O921" s="34" t="s">
        <v>33</v>
      </c>
    </row>
    <row r="922" spans="7:15" x14ac:dyDescent="0.25">
      <c r="G922" s="16" t="s">
        <v>3</v>
      </c>
      <c r="H922" s="7">
        <v>23</v>
      </c>
      <c r="I922" s="33">
        <v>3</v>
      </c>
      <c r="J922" s="32">
        <v>8</v>
      </c>
      <c r="K922" s="34">
        <v>16</v>
      </c>
      <c r="L922" s="32" t="s">
        <v>41</v>
      </c>
      <c r="M922" s="33" t="s">
        <v>32</v>
      </c>
      <c r="N922" s="32"/>
      <c r="O922" s="34" t="s">
        <v>33</v>
      </c>
    </row>
    <row r="923" spans="7:15" x14ac:dyDescent="0.25">
      <c r="G923" s="16" t="s">
        <v>3</v>
      </c>
      <c r="H923" s="7">
        <v>24</v>
      </c>
      <c r="I923" s="33">
        <v>1</v>
      </c>
      <c r="J923" s="32">
        <v>8</v>
      </c>
      <c r="K923" s="34">
        <v>15</v>
      </c>
      <c r="L923" s="32"/>
      <c r="M923" s="33"/>
      <c r="N923" s="32"/>
      <c r="O923" s="34" t="s">
        <v>33</v>
      </c>
    </row>
    <row r="924" spans="7:15" x14ac:dyDescent="0.25">
      <c r="G924" s="16" t="s">
        <v>3</v>
      </c>
      <c r="H924" s="7">
        <v>25</v>
      </c>
      <c r="I924" s="33">
        <v>0</v>
      </c>
      <c r="J924" s="32">
        <v>7</v>
      </c>
      <c r="K924" s="34">
        <v>16</v>
      </c>
      <c r="L924" s="32"/>
      <c r="M924" s="33"/>
      <c r="N924" s="32"/>
      <c r="O924" s="34" t="s">
        <v>33</v>
      </c>
    </row>
    <row r="925" spans="7:15" x14ac:dyDescent="0.25">
      <c r="G925" s="16" t="s">
        <v>3</v>
      </c>
      <c r="H925" s="7">
        <v>26</v>
      </c>
      <c r="I925" s="33">
        <v>0</v>
      </c>
      <c r="J925" s="32">
        <v>7</v>
      </c>
      <c r="K925" s="34">
        <v>16</v>
      </c>
      <c r="L925" s="32"/>
      <c r="M925" s="33"/>
      <c r="N925" s="32"/>
      <c r="O925" s="34" t="s">
        <v>32</v>
      </c>
    </row>
    <row r="926" spans="7:15" x14ac:dyDescent="0.25">
      <c r="G926" s="16" t="s">
        <v>3</v>
      </c>
      <c r="H926" s="7">
        <v>27</v>
      </c>
      <c r="I926" s="33">
        <v>10</v>
      </c>
      <c r="J926" s="32">
        <v>21</v>
      </c>
      <c r="K926" s="34">
        <v>3</v>
      </c>
      <c r="L926" s="32"/>
      <c r="M926" s="33" t="s">
        <v>32</v>
      </c>
      <c r="N926" s="32"/>
      <c r="O926" s="34" t="s">
        <v>32</v>
      </c>
    </row>
    <row r="927" spans="7:15" x14ac:dyDescent="0.25">
      <c r="G927" s="16" t="s">
        <v>3</v>
      </c>
      <c r="H927" s="7">
        <v>28</v>
      </c>
      <c r="I927" s="33">
        <v>7</v>
      </c>
      <c r="J927" s="32">
        <v>17</v>
      </c>
      <c r="K927" s="34">
        <v>6</v>
      </c>
      <c r="L927" s="32"/>
      <c r="M927" s="33"/>
      <c r="N927" s="32"/>
      <c r="O927" s="34" t="s">
        <v>33</v>
      </c>
    </row>
    <row r="928" spans="7:15" x14ac:dyDescent="0.25">
      <c r="G928" s="16" t="s">
        <v>3</v>
      </c>
      <c r="H928" s="7">
        <v>29</v>
      </c>
      <c r="I928" s="33">
        <v>8</v>
      </c>
      <c r="J928" s="32">
        <v>20</v>
      </c>
      <c r="K928" s="34">
        <v>4</v>
      </c>
      <c r="L928" s="32" t="s">
        <v>41</v>
      </c>
      <c r="M928" s="33" t="s">
        <v>32</v>
      </c>
      <c r="N928" s="32"/>
      <c r="O928" s="34" t="s">
        <v>32</v>
      </c>
    </row>
    <row r="929" spans="7:15" x14ac:dyDescent="0.25">
      <c r="G929" s="16" t="s">
        <v>3</v>
      </c>
      <c r="H929" s="7">
        <v>30</v>
      </c>
      <c r="I929" s="33">
        <v>11</v>
      </c>
      <c r="J929" s="32">
        <v>18</v>
      </c>
      <c r="K929" s="34">
        <v>5</v>
      </c>
      <c r="L929" s="32"/>
      <c r="M929" s="33"/>
      <c r="N929" s="32"/>
      <c r="O929" s="34" t="s">
        <v>32</v>
      </c>
    </row>
    <row r="930" spans="7:15" x14ac:dyDescent="0.25">
      <c r="G930" s="16" t="s">
        <v>3</v>
      </c>
      <c r="H930" s="7">
        <v>31</v>
      </c>
      <c r="I930" s="33">
        <v>0</v>
      </c>
      <c r="J930" s="32">
        <v>10</v>
      </c>
      <c r="K930" s="34">
        <v>13</v>
      </c>
      <c r="L930" s="32"/>
      <c r="M930" s="33"/>
      <c r="N930" s="32"/>
      <c r="O930" s="34" t="s">
        <v>33</v>
      </c>
    </row>
    <row r="931" spans="7:15" x14ac:dyDescent="0.25">
      <c r="G931" s="16" t="s">
        <v>3</v>
      </c>
      <c r="H931" s="7">
        <v>32</v>
      </c>
      <c r="I931" s="33">
        <v>0</v>
      </c>
      <c r="J931" s="32">
        <v>12</v>
      </c>
      <c r="K931" s="34">
        <v>11</v>
      </c>
      <c r="L931" s="32"/>
      <c r="M931" s="33"/>
      <c r="N931" s="32"/>
      <c r="O931" s="34" t="s">
        <v>32</v>
      </c>
    </row>
    <row r="932" spans="7:15" x14ac:dyDescent="0.25">
      <c r="G932" s="16" t="s">
        <v>3</v>
      </c>
      <c r="H932" s="7">
        <v>33</v>
      </c>
      <c r="I932" s="33">
        <v>8</v>
      </c>
      <c r="J932" s="32">
        <v>15</v>
      </c>
      <c r="K932" s="34">
        <v>8</v>
      </c>
      <c r="L932" s="32"/>
      <c r="M932" s="33"/>
      <c r="N932" s="32" t="s">
        <v>41</v>
      </c>
      <c r="O932" s="34" t="s">
        <v>32</v>
      </c>
    </row>
    <row r="933" spans="7:15" x14ac:dyDescent="0.25">
      <c r="G933" s="16" t="s">
        <v>3</v>
      </c>
      <c r="H933" s="7">
        <v>34</v>
      </c>
      <c r="I933" s="33">
        <v>6</v>
      </c>
      <c r="J933" s="32">
        <v>16</v>
      </c>
      <c r="K933" s="34">
        <v>7</v>
      </c>
      <c r="L933" s="32"/>
      <c r="M933" s="33"/>
      <c r="N933" s="32"/>
      <c r="O933" s="34" t="s">
        <v>32</v>
      </c>
    </row>
    <row r="934" spans="7:15" x14ac:dyDescent="0.25">
      <c r="G934" s="16" t="s">
        <v>3</v>
      </c>
      <c r="H934" s="7">
        <v>35</v>
      </c>
      <c r="I934" s="33">
        <v>10</v>
      </c>
      <c r="J934" s="32">
        <v>17</v>
      </c>
      <c r="K934" s="34">
        <v>6</v>
      </c>
      <c r="L934" s="32"/>
      <c r="M934" s="33"/>
      <c r="N934" s="32"/>
      <c r="O934" s="34" t="s">
        <v>32</v>
      </c>
    </row>
    <row r="935" spans="7:15" x14ac:dyDescent="0.25">
      <c r="G935" s="16" t="s">
        <v>3</v>
      </c>
      <c r="H935" s="7">
        <v>36</v>
      </c>
      <c r="I935" s="33">
        <v>1</v>
      </c>
      <c r="J935" s="32">
        <v>6</v>
      </c>
      <c r="K935" s="34">
        <v>17</v>
      </c>
      <c r="L935" s="32"/>
      <c r="M935" s="33"/>
      <c r="N935" s="32"/>
      <c r="O935" s="34" t="s">
        <v>33</v>
      </c>
    </row>
    <row r="936" spans="7:15" x14ac:dyDescent="0.25">
      <c r="G936" s="16" t="s">
        <v>3</v>
      </c>
      <c r="H936" s="7">
        <v>37</v>
      </c>
      <c r="I936" s="33">
        <v>1</v>
      </c>
      <c r="J936" s="32">
        <v>4</v>
      </c>
      <c r="K936" s="34">
        <v>19</v>
      </c>
      <c r="L936" s="32"/>
      <c r="M936" s="33"/>
      <c r="N936" s="32"/>
      <c r="O936" s="34" t="s">
        <v>33</v>
      </c>
    </row>
    <row r="937" spans="7:15" x14ac:dyDescent="0.25">
      <c r="G937" s="16" t="s">
        <v>3</v>
      </c>
      <c r="H937" s="7">
        <v>38</v>
      </c>
      <c r="I937" s="33">
        <v>9</v>
      </c>
      <c r="J937" s="32">
        <v>19</v>
      </c>
      <c r="K937" s="34">
        <v>6</v>
      </c>
      <c r="L937" s="32" t="s">
        <v>41</v>
      </c>
      <c r="M937" s="33" t="s">
        <v>32</v>
      </c>
      <c r="N937" s="32"/>
      <c r="O937" s="34" t="s">
        <v>33</v>
      </c>
    </row>
    <row r="938" spans="7:15" x14ac:dyDescent="0.25">
      <c r="G938" s="16" t="s">
        <v>3</v>
      </c>
      <c r="H938" s="7">
        <v>39</v>
      </c>
      <c r="I938" s="33">
        <v>2</v>
      </c>
      <c r="J938" s="32">
        <v>7</v>
      </c>
      <c r="K938" s="34">
        <v>16</v>
      </c>
      <c r="L938" s="32"/>
      <c r="M938" s="33"/>
      <c r="N938" s="32"/>
      <c r="O938" s="34" t="s">
        <v>32</v>
      </c>
    </row>
    <row r="939" spans="7:15" x14ac:dyDescent="0.25">
      <c r="G939" s="16" t="s">
        <v>3</v>
      </c>
      <c r="H939" s="7">
        <v>40</v>
      </c>
      <c r="I939" s="33">
        <v>11</v>
      </c>
      <c r="J939" s="32">
        <v>22</v>
      </c>
      <c r="K939" s="34">
        <v>3</v>
      </c>
      <c r="L939" s="32"/>
      <c r="M939" s="33" t="s">
        <v>32</v>
      </c>
      <c r="N939" s="32"/>
      <c r="O939" s="34" t="s">
        <v>32</v>
      </c>
    </row>
    <row r="940" spans="7:15" x14ac:dyDescent="0.25">
      <c r="G940" s="16" t="s">
        <v>3</v>
      </c>
      <c r="H940" s="7">
        <v>41</v>
      </c>
      <c r="I940" s="33">
        <v>4</v>
      </c>
      <c r="J940" s="32">
        <v>13</v>
      </c>
      <c r="K940" s="34">
        <v>10</v>
      </c>
      <c r="L940" s="32"/>
      <c r="M940" s="33"/>
      <c r="N940" s="32"/>
      <c r="O940" s="34" t="s">
        <v>33</v>
      </c>
    </row>
    <row r="941" spans="7:15" x14ac:dyDescent="0.25">
      <c r="G941" s="16" t="s">
        <v>3</v>
      </c>
      <c r="H941" s="7">
        <v>42</v>
      </c>
      <c r="I941" s="33">
        <v>2</v>
      </c>
      <c r="J941" s="32">
        <v>15</v>
      </c>
      <c r="K941" s="34">
        <v>9</v>
      </c>
      <c r="L941" s="32"/>
      <c r="M941" s="33" t="s">
        <v>32</v>
      </c>
      <c r="N941" s="32"/>
      <c r="O941" s="34" t="s">
        <v>33</v>
      </c>
    </row>
    <row r="942" spans="7:15" x14ac:dyDescent="0.25">
      <c r="G942" s="16" t="s">
        <v>3</v>
      </c>
      <c r="H942" s="7">
        <v>43</v>
      </c>
      <c r="I942" s="33">
        <v>3</v>
      </c>
      <c r="J942" s="32">
        <v>19</v>
      </c>
      <c r="K942" s="34">
        <v>5</v>
      </c>
      <c r="L942" s="32"/>
      <c r="M942" s="33" t="s">
        <v>32</v>
      </c>
      <c r="N942" s="32" t="s">
        <v>41</v>
      </c>
      <c r="O942" s="34" t="s">
        <v>32</v>
      </c>
    </row>
    <row r="943" spans="7:15" x14ac:dyDescent="0.25">
      <c r="G943" s="16" t="s">
        <v>3</v>
      </c>
      <c r="H943" s="7">
        <v>44</v>
      </c>
      <c r="I943" s="33">
        <v>4</v>
      </c>
      <c r="J943" s="32">
        <v>16</v>
      </c>
      <c r="K943" s="34">
        <v>7</v>
      </c>
      <c r="L943" s="32"/>
      <c r="M943" s="33"/>
      <c r="N943" s="32"/>
      <c r="O943" s="34" t="s">
        <v>33</v>
      </c>
    </row>
    <row r="944" spans="7:15" x14ac:dyDescent="0.25">
      <c r="G944" s="16" t="s">
        <v>3</v>
      </c>
      <c r="H944" s="7">
        <v>45</v>
      </c>
      <c r="I944" s="33">
        <v>2</v>
      </c>
      <c r="J944" s="32">
        <v>21</v>
      </c>
      <c r="K944" s="34">
        <v>3</v>
      </c>
      <c r="L944" s="32"/>
      <c r="M944" s="33" t="s">
        <v>32</v>
      </c>
      <c r="N944" s="32"/>
      <c r="O944" s="34" t="s">
        <v>32</v>
      </c>
    </row>
    <row r="945" spans="7:15" x14ac:dyDescent="0.25">
      <c r="G945" s="16" t="s">
        <v>3</v>
      </c>
      <c r="H945" s="7">
        <v>46</v>
      </c>
      <c r="I945" s="33">
        <v>2</v>
      </c>
      <c r="J945" s="32">
        <v>11</v>
      </c>
      <c r="K945" s="34">
        <v>13</v>
      </c>
      <c r="L945" s="32"/>
      <c r="M945" s="33" t="s">
        <v>32</v>
      </c>
      <c r="N945" s="32"/>
      <c r="O945" s="34" t="s">
        <v>32</v>
      </c>
    </row>
    <row r="946" spans="7:15" x14ac:dyDescent="0.25">
      <c r="G946" s="16" t="s">
        <v>3</v>
      </c>
      <c r="H946" s="7">
        <v>47</v>
      </c>
      <c r="I946" s="33">
        <v>1</v>
      </c>
      <c r="J946" s="32">
        <v>12</v>
      </c>
      <c r="K946" s="34">
        <v>12</v>
      </c>
      <c r="L946" s="32"/>
      <c r="M946" s="33" t="s">
        <v>32</v>
      </c>
      <c r="N946" s="32"/>
      <c r="O946" s="34" t="s">
        <v>33</v>
      </c>
    </row>
    <row r="947" spans="7:15" x14ac:dyDescent="0.25">
      <c r="G947" s="16" t="s">
        <v>3</v>
      </c>
      <c r="H947" s="7">
        <v>48</v>
      </c>
      <c r="I947" s="33">
        <v>1</v>
      </c>
      <c r="J947" s="32">
        <v>10</v>
      </c>
      <c r="K947" s="34">
        <v>14</v>
      </c>
      <c r="L947" s="32"/>
      <c r="M947" s="33" t="s">
        <v>32</v>
      </c>
      <c r="N947" s="32"/>
      <c r="O947" s="34" t="s">
        <v>33</v>
      </c>
    </row>
    <row r="948" spans="7:15" x14ac:dyDescent="0.25">
      <c r="G948" s="16" t="s">
        <v>3</v>
      </c>
      <c r="H948" s="7">
        <v>49</v>
      </c>
      <c r="I948" s="33">
        <v>6</v>
      </c>
      <c r="J948" s="32">
        <v>18</v>
      </c>
      <c r="K948" s="34">
        <v>5</v>
      </c>
      <c r="L948" s="32"/>
      <c r="M948" s="33"/>
      <c r="N948" s="32"/>
      <c r="O948" s="34" t="s">
        <v>32</v>
      </c>
    </row>
    <row r="949" spans="7:15" x14ac:dyDescent="0.25">
      <c r="G949" s="16" t="s">
        <v>3</v>
      </c>
      <c r="H949" s="7">
        <v>50</v>
      </c>
      <c r="I949" s="33">
        <v>0</v>
      </c>
      <c r="J949" s="32">
        <v>8</v>
      </c>
      <c r="K949" s="34">
        <v>15</v>
      </c>
      <c r="L949" s="32"/>
      <c r="M949" s="33" t="s">
        <v>32</v>
      </c>
      <c r="N949" s="32"/>
      <c r="O949" s="34" t="s">
        <v>33</v>
      </c>
    </row>
    <row r="950" spans="7:15" x14ac:dyDescent="0.25">
      <c r="G950" s="16" t="s">
        <v>3</v>
      </c>
      <c r="H950" s="7">
        <v>51</v>
      </c>
      <c r="I950" s="33">
        <v>2</v>
      </c>
      <c r="J950" s="32">
        <v>12</v>
      </c>
      <c r="K950" s="34">
        <v>10</v>
      </c>
      <c r="L950" s="32"/>
      <c r="M950" s="33"/>
      <c r="N950" s="32"/>
      <c r="O950" s="34" t="s">
        <v>33</v>
      </c>
    </row>
    <row r="951" spans="7:15" x14ac:dyDescent="0.25">
      <c r="G951" s="16" t="s">
        <v>3</v>
      </c>
      <c r="H951" s="7">
        <v>52</v>
      </c>
      <c r="I951" s="33">
        <v>0</v>
      </c>
      <c r="J951" s="32">
        <v>10</v>
      </c>
      <c r="K951" s="34">
        <v>12</v>
      </c>
      <c r="L951" s="32"/>
      <c r="M951" s="33"/>
      <c r="N951" s="32"/>
      <c r="O951" s="34" t="s">
        <v>33</v>
      </c>
    </row>
    <row r="952" spans="7:15" x14ac:dyDescent="0.25">
      <c r="G952" s="16" t="s">
        <v>3</v>
      </c>
      <c r="H952" s="7">
        <v>53</v>
      </c>
      <c r="I952" s="33">
        <v>1</v>
      </c>
      <c r="J952" s="32">
        <v>9</v>
      </c>
      <c r="K952" s="34">
        <v>13</v>
      </c>
      <c r="L952" s="32"/>
      <c r="M952" s="33"/>
      <c r="N952" s="32"/>
      <c r="O952" s="34" t="s">
        <v>32</v>
      </c>
    </row>
    <row r="953" spans="7:15" x14ac:dyDescent="0.25">
      <c r="G953" s="16" t="s">
        <v>3</v>
      </c>
      <c r="H953" s="7">
        <v>54</v>
      </c>
      <c r="I953" s="33">
        <v>3</v>
      </c>
      <c r="J953" s="32">
        <v>17</v>
      </c>
      <c r="K953" s="34">
        <v>6</v>
      </c>
      <c r="L953" s="32"/>
      <c r="M953" s="33"/>
      <c r="N953" s="32"/>
      <c r="O953" s="34" t="s">
        <v>33</v>
      </c>
    </row>
    <row r="954" spans="7:15" x14ac:dyDescent="0.25">
      <c r="G954" s="16" t="s">
        <v>3</v>
      </c>
      <c r="H954" s="7">
        <v>55</v>
      </c>
      <c r="I954" s="33">
        <v>0</v>
      </c>
      <c r="J954" s="32">
        <v>11</v>
      </c>
      <c r="K954" s="34">
        <v>11</v>
      </c>
      <c r="L954" s="32"/>
      <c r="M954" s="33"/>
      <c r="N954" s="32"/>
      <c r="O954" s="34" t="s">
        <v>33</v>
      </c>
    </row>
    <row r="955" spans="7:15" x14ac:dyDescent="0.25">
      <c r="G955" s="16" t="s">
        <v>3</v>
      </c>
      <c r="H955" s="7">
        <v>56</v>
      </c>
      <c r="I955" s="33">
        <v>0</v>
      </c>
      <c r="J955" s="32">
        <v>6</v>
      </c>
      <c r="K955" s="34">
        <v>17</v>
      </c>
      <c r="L955" s="32"/>
      <c r="M955" s="33"/>
      <c r="N955" s="32"/>
      <c r="O955" s="34" t="s">
        <v>33</v>
      </c>
    </row>
    <row r="956" spans="7:15" x14ac:dyDescent="0.25">
      <c r="G956" s="16" t="s">
        <v>3</v>
      </c>
      <c r="H956" s="7">
        <v>57</v>
      </c>
      <c r="I956" s="33">
        <v>0</v>
      </c>
      <c r="J956" s="32">
        <v>7</v>
      </c>
      <c r="K956" s="34">
        <v>16</v>
      </c>
      <c r="L956" s="32"/>
      <c r="M956" s="33"/>
      <c r="N956" s="32"/>
      <c r="O956" s="34" t="s">
        <v>32</v>
      </c>
    </row>
    <row r="957" spans="7:15" x14ac:dyDescent="0.25">
      <c r="G957" s="16" t="s">
        <v>3</v>
      </c>
      <c r="H957" s="7">
        <v>58</v>
      </c>
      <c r="I957" s="33">
        <v>9</v>
      </c>
      <c r="J957" s="32">
        <v>18</v>
      </c>
      <c r="K957" s="34">
        <v>6</v>
      </c>
      <c r="L957" s="32" t="s">
        <v>41</v>
      </c>
      <c r="M957" s="33" t="s">
        <v>32</v>
      </c>
      <c r="N957" s="32"/>
      <c r="O957" s="34" t="s">
        <v>32</v>
      </c>
    </row>
    <row r="958" spans="7:15" x14ac:dyDescent="0.25">
      <c r="G958" s="16" t="s">
        <v>3</v>
      </c>
      <c r="H958" s="7">
        <v>59</v>
      </c>
      <c r="I958" s="33">
        <v>9</v>
      </c>
      <c r="J958" s="32">
        <v>19</v>
      </c>
      <c r="K958" s="34">
        <v>4</v>
      </c>
      <c r="L958" s="32"/>
      <c r="M958" s="33"/>
      <c r="N958" s="32"/>
      <c r="O958" s="34" t="s">
        <v>32</v>
      </c>
    </row>
    <row r="959" spans="7:15" x14ac:dyDescent="0.25">
      <c r="G959" s="16" t="s">
        <v>3</v>
      </c>
      <c r="H959" s="7">
        <v>60</v>
      </c>
      <c r="I959" s="33">
        <v>6</v>
      </c>
      <c r="J959" s="32">
        <v>14</v>
      </c>
      <c r="K959" s="34">
        <v>9</v>
      </c>
      <c r="L959" s="32"/>
      <c r="M959" s="33"/>
      <c r="N959" s="32"/>
      <c r="O959" s="34" t="s">
        <v>33</v>
      </c>
    </row>
    <row r="960" spans="7:15" x14ac:dyDescent="0.25">
      <c r="G960" s="16" t="s">
        <v>3</v>
      </c>
      <c r="H960" s="7">
        <v>61</v>
      </c>
      <c r="I960" s="33">
        <v>6</v>
      </c>
      <c r="J960" s="32">
        <v>15</v>
      </c>
      <c r="K960" s="34">
        <v>8</v>
      </c>
      <c r="L960" s="32"/>
      <c r="M960" s="33"/>
      <c r="N960" s="32"/>
      <c r="O960" s="34" t="s">
        <v>33</v>
      </c>
    </row>
    <row r="961" spans="7:15" x14ac:dyDescent="0.25">
      <c r="G961" s="16" t="s">
        <v>3</v>
      </c>
      <c r="H961" s="7">
        <v>62</v>
      </c>
      <c r="I961" s="33">
        <v>7</v>
      </c>
      <c r="J961" s="32">
        <v>16</v>
      </c>
      <c r="K961" s="34">
        <v>7</v>
      </c>
      <c r="L961" s="32"/>
      <c r="M961" s="33"/>
      <c r="N961" s="32"/>
      <c r="O961" s="34" t="s">
        <v>33</v>
      </c>
    </row>
    <row r="962" spans="7:15" x14ac:dyDescent="0.25">
      <c r="G962" s="16" t="s">
        <v>3</v>
      </c>
      <c r="H962" s="7">
        <v>63</v>
      </c>
      <c r="I962" s="33">
        <v>0</v>
      </c>
      <c r="J962" s="32">
        <v>10</v>
      </c>
      <c r="K962" s="34">
        <v>13</v>
      </c>
      <c r="L962" s="32"/>
      <c r="M962" s="33"/>
      <c r="N962" s="32"/>
      <c r="O962" s="34" t="s">
        <v>33</v>
      </c>
    </row>
    <row r="963" spans="7:15" x14ac:dyDescent="0.25">
      <c r="G963" s="16" t="s">
        <v>3</v>
      </c>
      <c r="H963" s="7">
        <v>64</v>
      </c>
      <c r="I963" s="33">
        <v>0</v>
      </c>
      <c r="J963" s="32">
        <v>9</v>
      </c>
      <c r="K963" s="34">
        <v>14</v>
      </c>
      <c r="L963" s="32"/>
      <c r="M963" s="33"/>
      <c r="N963" s="32"/>
      <c r="O963" s="34" t="s">
        <v>33</v>
      </c>
    </row>
    <row r="964" spans="7:15" x14ac:dyDescent="0.25">
      <c r="G964" s="16" t="s">
        <v>3</v>
      </c>
      <c r="H964" s="7">
        <v>65</v>
      </c>
      <c r="I964" s="33">
        <v>0</v>
      </c>
      <c r="J964" s="32">
        <v>6</v>
      </c>
      <c r="K964" s="34">
        <v>17</v>
      </c>
      <c r="L964" s="32"/>
      <c r="M964" s="33"/>
      <c r="N964" s="32"/>
      <c r="O964" s="34" t="s">
        <v>33</v>
      </c>
    </row>
    <row r="965" spans="7:15" x14ac:dyDescent="0.25">
      <c r="G965" s="16" t="s">
        <v>3</v>
      </c>
      <c r="H965" s="7">
        <v>66</v>
      </c>
      <c r="I965" s="33">
        <v>4</v>
      </c>
      <c r="J965" s="32">
        <v>13</v>
      </c>
      <c r="K965" s="34">
        <v>10</v>
      </c>
      <c r="L965" s="32"/>
      <c r="M965" s="33"/>
      <c r="N965" s="32"/>
      <c r="O965" s="34" t="s">
        <v>33</v>
      </c>
    </row>
    <row r="966" spans="7:15" x14ac:dyDescent="0.25">
      <c r="G966" s="16" t="s">
        <v>3</v>
      </c>
      <c r="H966" s="7">
        <v>67</v>
      </c>
      <c r="I966" s="33">
        <v>5</v>
      </c>
      <c r="J966" s="32">
        <v>13</v>
      </c>
      <c r="K966" s="34">
        <v>10</v>
      </c>
      <c r="L966" s="32"/>
      <c r="M966" s="33"/>
      <c r="N966" s="32"/>
      <c r="O966" s="34" t="s">
        <v>33</v>
      </c>
    </row>
    <row r="967" spans="7:15" x14ac:dyDescent="0.25">
      <c r="G967" s="16" t="s">
        <v>3</v>
      </c>
      <c r="H967" s="7">
        <v>68</v>
      </c>
      <c r="I967" s="33">
        <v>0</v>
      </c>
      <c r="J967" s="32">
        <v>3</v>
      </c>
      <c r="K967" s="34">
        <v>20</v>
      </c>
      <c r="L967" s="32"/>
      <c r="M967" s="33"/>
      <c r="N967" s="32"/>
      <c r="O967" s="34" t="s">
        <v>33</v>
      </c>
    </row>
    <row r="968" spans="7:15" x14ac:dyDescent="0.25">
      <c r="G968" s="16" t="s">
        <v>3</v>
      </c>
      <c r="H968" s="7">
        <v>69</v>
      </c>
      <c r="I968" s="33">
        <v>14</v>
      </c>
      <c r="J968" s="32">
        <v>22</v>
      </c>
      <c r="K968" s="34">
        <v>2</v>
      </c>
      <c r="L968" s="32" t="s">
        <v>41</v>
      </c>
      <c r="M968" s="33" t="s">
        <v>32</v>
      </c>
      <c r="N968" s="32" t="s">
        <v>41</v>
      </c>
      <c r="O968" s="34" t="s">
        <v>32</v>
      </c>
    </row>
    <row r="969" spans="7:15" x14ac:dyDescent="0.25">
      <c r="G969" s="16" t="s">
        <v>3</v>
      </c>
      <c r="H969" s="7">
        <v>70</v>
      </c>
      <c r="I969" s="33">
        <v>2</v>
      </c>
      <c r="J969" s="32">
        <v>11</v>
      </c>
      <c r="K969" s="34">
        <v>12</v>
      </c>
      <c r="L969" s="32"/>
      <c r="M969" s="33"/>
      <c r="N969" s="32"/>
      <c r="O969" s="34" t="s">
        <v>33</v>
      </c>
    </row>
    <row r="970" spans="7:15" x14ac:dyDescent="0.25">
      <c r="G970" s="16" t="s">
        <v>3</v>
      </c>
      <c r="H970" s="7">
        <v>71</v>
      </c>
      <c r="I970" s="33">
        <v>9</v>
      </c>
      <c r="J970" s="32">
        <v>20</v>
      </c>
      <c r="K970" s="34">
        <v>4</v>
      </c>
      <c r="L970" s="32" t="s">
        <v>41</v>
      </c>
      <c r="M970" s="33" t="s">
        <v>32</v>
      </c>
      <c r="N970" s="32"/>
      <c r="O970" s="34" t="s">
        <v>32</v>
      </c>
    </row>
    <row r="971" spans="7:15" x14ac:dyDescent="0.25">
      <c r="G971" s="16" t="s">
        <v>3</v>
      </c>
      <c r="H971" s="7">
        <v>72</v>
      </c>
      <c r="I971" s="33">
        <v>4</v>
      </c>
      <c r="J971" s="32">
        <v>11</v>
      </c>
      <c r="K971" s="34">
        <v>12</v>
      </c>
      <c r="L971" s="32"/>
      <c r="M971" s="33"/>
      <c r="N971" s="32"/>
      <c r="O971" s="34" t="s">
        <v>32</v>
      </c>
    </row>
    <row r="972" spans="7:15" x14ac:dyDescent="0.25">
      <c r="G972" s="16" t="s">
        <v>3</v>
      </c>
      <c r="H972" s="7">
        <v>73</v>
      </c>
      <c r="I972" s="33">
        <v>7</v>
      </c>
      <c r="J972" s="32">
        <v>15</v>
      </c>
      <c r="K972" s="34">
        <v>8</v>
      </c>
      <c r="L972" s="32"/>
      <c r="M972" s="33"/>
      <c r="N972" s="32"/>
      <c r="O972" s="34" t="s">
        <v>32</v>
      </c>
    </row>
    <row r="973" spans="7:15" x14ac:dyDescent="0.25">
      <c r="G973" s="16" t="s">
        <v>3</v>
      </c>
      <c r="H973" s="7">
        <v>74</v>
      </c>
      <c r="I973" s="33">
        <v>10</v>
      </c>
      <c r="J973" s="32">
        <v>20</v>
      </c>
      <c r="K973" s="34">
        <v>3</v>
      </c>
      <c r="L973" s="32"/>
      <c r="M973" s="33"/>
      <c r="N973" s="32"/>
      <c r="O973" s="34" t="s">
        <v>33</v>
      </c>
    </row>
    <row r="974" spans="7:15" x14ac:dyDescent="0.25">
      <c r="G974" s="16" t="s">
        <v>3</v>
      </c>
      <c r="H974" s="7">
        <v>75</v>
      </c>
      <c r="I974" s="33">
        <v>4</v>
      </c>
      <c r="J974" s="32">
        <v>14</v>
      </c>
      <c r="K974" s="34">
        <v>9</v>
      </c>
      <c r="L974" s="32"/>
      <c r="M974" s="33"/>
      <c r="N974" s="32"/>
      <c r="O974" s="34" t="s">
        <v>32</v>
      </c>
    </row>
    <row r="975" spans="7:15" x14ac:dyDescent="0.25">
      <c r="G975" s="16" t="s">
        <v>3</v>
      </c>
      <c r="H975" s="7">
        <v>76</v>
      </c>
      <c r="I975" s="33">
        <v>3</v>
      </c>
      <c r="J975" s="32">
        <v>12</v>
      </c>
      <c r="K975" s="34">
        <v>11</v>
      </c>
      <c r="L975" s="32"/>
      <c r="M975" s="33"/>
      <c r="N975" s="32"/>
      <c r="O975" s="34" t="s">
        <v>33</v>
      </c>
    </row>
    <row r="976" spans="7:15" x14ac:dyDescent="0.25">
      <c r="G976" s="16" t="s">
        <v>3</v>
      </c>
      <c r="H976" s="7">
        <v>77</v>
      </c>
      <c r="I976" s="33">
        <v>3</v>
      </c>
      <c r="J976" s="32">
        <v>14</v>
      </c>
      <c r="K976" s="34">
        <v>9</v>
      </c>
      <c r="L976" s="32"/>
      <c r="M976" s="33"/>
      <c r="N976" s="32"/>
      <c r="O976" s="34" t="s">
        <v>32</v>
      </c>
    </row>
    <row r="977" spans="7:15" x14ac:dyDescent="0.25">
      <c r="G977" s="16" t="s">
        <v>3</v>
      </c>
      <c r="H977" s="7">
        <v>78</v>
      </c>
      <c r="I977" s="33">
        <v>3</v>
      </c>
      <c r="J977" s="32">
        <v>12</v>
      </c>
      <c r="K977" s="34">
        <v>11</v>
      </c>
      <c r="L977" s="32"/>
      <c r="M977" s="33"/>
      <c r="N977" s="32"/>
      <c r="O977" s="34" t="s">
        <v>33</v>
      </c>
    </row>
    <row r="978" spans="7:15" x14ac:dyDescent="0.25">
      <c r="G978" s="16" t="s">
        <v>3</v>
      </c>
      <c r="H978" s="7">
        <v>79</v>
      </c>
      <c r="I978" s="33">
        <v>1</v>
      </c>
      <c r="J978" s="32">
        <v>7</v>
      </c>
      <c r="K978" s="34">
        <v>16</v>
      </c>
      <c r="L978" s="32"/>
      <c r="M978" s="33"/>
      <c r="N978" s="32"/>
      <c r="O978" s="34" t="s">
        <v>32</v>
      </c>
    </row>
    <row r="979" spans="7:15" x14ac:dyDescent="0.25">
      <c r="G979" s="16" t="s">
        <v>3</v>
      </c>
      <c r="H979" s="7">
        <v>80</v>
      </c>
      <c r="I979" s="33">
        <v>1</v>
      </c>
      <c r="J979" s="32">
        <v>7</v>
      </c>
      <c r="K979" s="34">
        <v>16</v>
      </c>
      <c r="L979" s="32"/>
      <c r="M979" s="33"/>
      <c r="N979" s="32"/>
      <c r="O979" s="34" t="s">
        <v>33</v>
      </c>
    </row>
    <row r="980" spans="7:15" x14ac:dyDescent="0.25">
      <c r="G980" s="16" t="s">
        <v>3</v>
      </c>
      <c r="H980" s="7">
        <v>81</v>
      </c>
      <c r="I980" s="33">
        <v>8</v>
      </c>
      <c r="J980" s="32">
        <v>17</v>
      </c>
      <c r="K980" s="34">
        <v>7</v>
      </c>
      <c r="L980" s="32" t="s">
        <v>41</v>
      </c>
      <c r="M980" s="33" t="s">
        <v>32</v>
      </c>
      <c r="N980" s="32"/>
      <c r="O980" s="34" t="s">
        <v>33</v>
      </c>
    </row>
    <row r="981" spans="7:15" x14ac:dyDescent="0.25">
      <c r="G981" s="16" t="s">
        <v>3</v>
      </c>
      <c r="H981" s="7">
        <v>82</v>
      </c>
      <c r="I981" s="33">
        <v>4</v>
      </c>
      <c r="J981" s="32">
        <v>9</v>
      </c>
      <c r="K981" s="34">
        <v>14</v>
      </c>
      <c r="L981" s="32"/>
      <c r="M981" s="33"/>
      <c r="N981" s="32"/>
      <c r="O981" s="34" t="s">
        <v>33</v>
      </c>
    </row>
    <row r="982" spans="7:15" x14ac:dyDescent="0.25">
      <c r="G982" s="16" t="s">
        <v>3</v>
      </c>
      <c r="H982" s="7">
        <v>83</v>
      </c>
      <c r="I982" s="33">
        <v>7</v>
      </c>
      <c r="J982" s="32">
        <v>16</v>
      </c>
      <c r="K982" s="34">
        <v>8</v>
      </c>
      <c r="L982" s="32"/>
      <c r="M982" s="33" t="s">
        <v>32</v>
      </c>
      <c r="N982" s="32"/>
      <c r="O982" s="34" t="s">
        <v>33</v>
      </c>
    </row>
    <row r="983" spans="7:15" x14ac:dyDescent="0.25">
      <c r="G983" s="16" t="s">
        <v>3</v>
      </c>
      <c r="H983" s="7">
        <v>84</v>
      </c>
      <c r="I983" s="33">
        <v>3</v>
      </c>
      <c r="J983" s="32">
        <v>8</v>
      </c>
      <c r="K983" s="34">
        <v>15</v>
      </c>
      <c r="L983" s="32"/>
      <c r="M983" s="33"/>
      <c r="N983" s="32"/>
      <c r="O983" s="34" t="s">
        <v>33</v>
      </c>
    </row>
    <row r="984" spans="7:15" x14ac:dyDescent="0.25">
      <c r="G984" s="16" t="s">
        <v>3</v>
      </c>
      <c r="H984" s="7">
        <v>85</v>
      </c>
      <c r="I984" s="33">
        <v>6</v>
      </c>
      <c r="J984" s="32">
        <v>16</v>
      </c>
      <c r="K984" s="34">
        <v>8</v>
      </c>
      <c r="L984" s="32"/>
      <c r="M984" s="33" t="s">
        <v>32</v>
      </c>
      <c r="N984" s="32"/>
      <c r="O984" s="34" t="s">
        <v>32</v>
      </c>
    </row>
    <row r="985" spans="7:15" x14ac:dyDescent="0.25">
      <c r="G985" s="16" t="s">
        <v>3</v>
      </c>
      <c r="H985" s="7">
        <v>86</v>
      </c>
      <c r="I985" s="33">
        <v>6</v>
      </c>
      <c r="J985" s="32">
        <v>14</v>
      </c>
      <c r="K985" s="34">
        <v>10</v>
      </c>
      <c r="L985" s="32" t="s">
        <v>41</v>
      </c>
      <c r="M985" s="33" t="s">
        <v>32</v>
      </c>
      <c r="N985" s="32"/>
      <c r="O985" s="34" t="s">
        <v>32</v>
      </c>
    </row>
    <row r="986" spans="7:15" x14ac:dyDescent="0.25">
      <c r="G986" s="16" t="s">
        <v>3</v>
      </c>
      <c r="H986" s="7">
        <v>87</v>
      </c>
      <c r="I986" s="33">
        <v>5</v>
      </c>
      <c r="J986" s="32">
        <v>15</v>
      </c>
      <c r="K986" s="34">
        <v>8</v>
      </c>
      <c r="L986" s="32"/>
      <c r="M986" s="33"/>
      <c r="N986" s="32"/>
      <c r="O986" s="34" t="s">
        <v>32</v>
      </c>
    </row>
    <row r="987" spans="7:15" x14ac:dyDescent="0.25">
      <c r="G987" s="16" t="s">
        <v>3</v>
      </c>
      <c r="H987" s="7">
        <v>88</v>
      </c>
      <c r="I987" s="33">
        <v>0</v>
      </c>
      <c r="J987" s="32">
        <v>6</v>
      </c>
      <c r="K987" s="34">
        <v>17</v>
      </c>
      <c r="L987" s="32"/>
      <c r="M987" s="33"/>
      <c r="N987" s="32"/>
      <c r="O987" s="34" t="s">
        <v>32</v>
      </c>
    </row>
    <row r="988" spans="7:15" x14ac:dyDescent="0.25">
      <c r="G988" s="16" t="s">
        <v>3</v>
      </c>
      <c r="H988" s="7">
        <v>89</v>
      </c>
      <c r="I988" s="33">
        <v>0</v>
      </c>
      <c r="J988" s="32">
        <v>5</v>
      </c>
      <c r="K988" s="34">
        <v>18</v>
      </c>
      <c r="L988" s="32"/>
      <c r="M988" s="33"/>
      <c r="N988" s="32"/>
      <c r="O988" s="34" t="s">
        <v>33</v>
      </c>
    </row>
    <row r="989" spans="7:15" x14ac:dyDescent="0.25">
      <c r="G989" s="16" t="s">
        <v>3</v>
      </c>
      <c r="H989" s="7">
        <v>90</v>
      </c>
      <c r="I989" s="33">
        <v>2</v>
      </c>
      <c r="J989" s="32">
        <v>9</v>
      </c>
      <c r="K989" s="34">
        <v>14</v>
      </c>
      <c r="L989" s="32"/>
      <c r="M989" s="33"/>
      <c r="N989" s="32"/>
      <c r="O989" s="34" t="s">
        <v>33</v>
      </c>
    </row>
    <row r="990" spans="7:15" x14ac:dyDescent="0.25">
      <c r="G990" s="16" t="s">
        <v>3</v>
      </c>
      <c r="H990" s="7">
        <v>91</v>
      </c>
      <c r="I990" s="33">
        <v>0</v>
      </c>
      <c r="J990" s="32">
        <v>4</v>
      </c>
      <c r="K990" s="34">
        <v>19</v>
      </c>
      <c r="L990" s="32"/>
      <c r="M990" s="33"/>
      <c r="N990" s="32"/>
      <c r="O990" s="34" t="s">
        <v>33</v>
      </c>
    </row>
    <row r="991" spans="7:15" x14ac:dyDescent="0.25">
      <c r="G991" s="16" t="s">
        <v>3</v>
      </c>
      <c r="H991" s="7">
        <v>92</v>
      </c>
      <c r="I991" s="33">
        <v>0</v>
      </c>
      <c r="J991" s="32">
        <v>7</v>
      </c>
      <c r="K991" s="34">
        <v>16</v>
      </c>
      <c r="L991" s="32"/>
      <c r="M991" s="33"/>
      <c r="N991" s="32"/>
      <c r="O991" s="34" t="s">
        <v>33</v>
      </c>
    </row>
    <row r="992" spans="7:15" x14ac:dyDescent="0.25">
      <c r="G992" s="16" t="s">
        <v>3</v>
      </c>
      <c r="H992" s="7">
        <v>93</v>
      </c>
      <c r="I992" s="33">
        <v>1</v>
      </c>
      <c r="J992" s="32">
        <v>8</v>
      </c>
      <c r="K992" s="34">
        <v>15</v>
      </c>
      <c r="L992" s="32"/>
      <c r="M992" s="33"/>
      <c r="N992" s="32"/>
      <c r="O992" s="34" t="s">
        <v>33</v>
      </c>
    </row>
    <row r="993" spans="7:15" x14ac:dyDescent="0.25">
      <c r="G993" s="16" t="s">
        <v>3</v>
      </c>
      <c r="H993" s="7">
        <v>94</v>
      </c>
      <c r="I993" s="33">
        <v>0</v>
      </c>
      <c r="J993" s="32">
        <v>7</v>
      </c>
      <c r="K993" s="34">
        <v>16</v>
      </c>
      <c r="L993" s="32"/>
      <c r="M993" s="33"/>
      <c r="N993" s="32"/>
      <c r="O993" s="34" t="s">
        <v>32</v>
      </c>
    </row>
    <row r="994" spans="7:15" x14ac:dyDescent="0.25">
      <c r="G994" s="16" t="s">
        <v>3</v>
      </c>
      <c r="H994" s="7">
        <v>95</v>
      </c>
      <c r="I994" s="33">
        <v>0</v>
      </c>
      <c r="J994" s="32">
        <v>7</v>
      </c>
      <c r="K994" s="34">
        <v>16</v>
      </c>
      <c r="L994" s="32"/>
      <c r="M994" s="33"/>
      <c r="N994" s="32"/>
      <c r="O994" s="34" t="s">
        <v>32</v>
      </c>
    </row>
    <row r="995" spans="7:15" x14ac:dyDescent="0.25">
      <c r="G995" s="16" t="s">
        <v>3</v>
      </c>
      <c r="H995" s="7">
        <v>96</v>
      </c>
      <c r="I995" s="33">
        <v>6</v>
      </c>
      <c r="J995" s="32">
        <v>15</v>
      </c>
      <c r="K995" s="34">
        <v>9</v>
      </c>
      <c r="L995" s="32" t="s">
        <v>41</v>
      </c>
      <c r="M995" s="33" t="s">
        <v>32</v>
      </c>
      <c r="N995" s="32"/>
      <c r="O995" s="34" t="s">
        <v>32</v>
      </c>
    </row>
    <row r="996" spans="7:15" x14ac:dyDescent="0.25">
      <c r="G996" s="16" t="s">
        <v>3</v>
      </c>
      <c r="H996" s="7">
        <v>97</v>
      </c>
      <c r="I996" s="33">
        <v>0</v>
      </c>
      <c r="J996" s="32">
        <v>4</v>
      </c>
      <c r="K996" s="34">
        <v>19</v>
      </c>
      <c r="L996" s="32"/>
      <c r="M996" s="33"/>
      <c r="N996" s="32"/>
      <c r="O996" s="34" t="s">
        <v>32</v>
      </c>
    </row>
    <row r="997" spans="7:15" x14ac:dyDescent="0.25">
      <c r="G997" s="16" t="s">
        <v>3</v>
      </c>
      <c r="H997" s="7">
        <v>98</v>
      </c>
      <c r="I997" s="33">
        <v>1</v>
      </c>
      <c r="J997" s="32">
        <v>13</v>
      </c>
      <c r="K997" s="34">
        <v>10</v>
      </c>
      <c r="L997" s="32"/>
      <c r="M997" s="33"/>
      <c r="N997" s="32"/>
      <c r="O997" s="34" t="s">
        <v>32</v>
      </c>
    </row>
    <row r="998" spans="7:15" x14ac:dyDescent="0.25">
      <c r="G998" s="16" t="s">
        <v>3</v>
      </c>
      <c r="H998" s="7">
        <v>99</v>
      </c>
      <c r="I998" s="33">
        <v>1</v>
      </c>
      <c r="J998" s="32">
        <v>6</v>
      </c>
      <c r="K998" s="34">
        <v>17</v>
      </c>
      <c r="L998" s="32"/>
      <c r="M998" s="33"/>
      <c r="N998" s="32"/>
      <c r="O998" s="34" t="s">
        <v>32</v>
      </c>
    </row>
    <row r="999" spans="7:15" x14ac:dyDescent="0.25">
      <c r="G999" s="16" t="s">
        <v>3</v>
      </c>
      <c r="H999" s="7">
        <v>100</v>
      </c>
      <c r="I999" s="33">
        <v>1</v>
      </c>
      <c r="J999" s="32">
        <v>11</v>
      </c>
      <c r="K999" s="34">
        <v>12</v>
      </c>
      <c r="L999" s="32"/>
      <c r="M999" s="33"/>
      <c r="N999" s="32"/>
      <c r="O999" s="34" t="s">
        <v>32</v>
      </c>
    </row>
    <row r="1000" spans="7:15" x14ac:dyDescent="0.25">
      <c r="G1000" s="16" t="s">
        <v>3</v>
      </c>
      <c r="H1000" s="7">
        <v>101</v>
      </c>
      <c r="I1000" s="33">
        <v>0</v>
      </c>
      <c r="J1000" s="32">
        <v>5</v>
      </c>
      <c r="K1000" s="34">
        <v>18</v>
      </c>
      <c r="L1000" s="32"/>
      <c r="M1000" s="33"/>
      <c r="N1000" s="32"/>
      <c r="O1000" s="34" t="s">
        <v>32</v>
      </c>
    </row>
    <row r="1001" spans="7:15" x14ac:dyDescent="0.25">
      <c r="G1001" s="16" t="s">
        <v>3</v>
      </c>
      <c r="H1001" s="7">
        <v>102</v>
      </c>
      <c r="I1001" s="33">
        <v>0</v>
      </c>
      <c r="J1001" s="32">
        <v>4</v>
      </c>
      <c r="K1001" s="34">
        <v>19</v>
      </c>
      <c r="L1001" s="32"/>
      <c r="M1001" s="33"/>
      <c r="N1001" s="32"/>
      <c r="O1001" s="34" t="s">
        <v>32</v>
      </c>
    </row>
    <row r="1002" spans="7:15" x14ac:dyDescent="0.25">
      <c r="G1002" s="16" t="s">
        <v>3</v>
      </c>
      <c r="H1002" s="7">
        <v>103</v>
      </c>
      <c r="I1002" s="33">
        <v>9</v>
      </c>
      <c r="J1002" s="32">
        <v>17</v>
      </c>
      <c r="K1002" s="34">
        <v>6</v>
      </c>
      <c r="L1002" s="32"/>
      <c r="M1002" s="33"/>
      <c r="N1002" s="32"/>
      <c r="O1002" s="34" t="s">
        <v>32</v>
      </c>
    </row>
    <row r="1003" spans="7:15" x14ac:dyDescent="0.25">
      <c r="G1003" s="16" t="s">
        <v>3</v>
      </c>
      <c r="H1003" s="7">
        <v>104</v>
      </c>
      <c r="I1003" s="33">
        <v>4</v>
      </c>
      <c r="J1003" s="32">
        <v>15</v>
      </c>
      <c r="K1003" s="34">
        <v>8</v>
      </c>
      <c r="L1003" s="32"/>
      <c r="M1003" s="33"/>
      <c r="N1003" s="32"/>
      <c r="O1003" s="34" t="s">
        <v>32</v>
      </c>
    </row>
    <row r="1004" spans="7:15" x14ac:dyDescent="0.25">
      <c r="G1004" s="16" t="s">
        <v>3</v>
      </c>
      <c r="H1004" s="7">
        <v>105</v>
      </c>
      <c r="I1004" s="33">
        <v>10</v>
      </c>
      <c r="J1004" s="32">
        <v>18</v>
      </c>
      <c r="K1004" s="34">
        <v>6</v>
      </c>
      <c r="L1004" s="32" t="s">
        <v>41</v>
      </c>
      <c r="M1004" s="33" t="s">
        <v>32</v>
      </c>
      <c r="N1004" s="32"/>
      <c r="O1004" s="34" t="s">
        <v>32</v>
      </c>
    </row>
    <row r="1005" spans="7:15" x14ac:dyDescent="0.25">
      <c r="G1005" s="16" t="s">
        <v>3</v>
      </c>
      <c r="H1005" s="7">
        <v>106</v>
      </c>
      <c r="I1005" s="33">
        <v>3</v>
      </c>
      <c r="J1005" s="32">
        <v>9</v>
      </c>
      <c r="K1005" s="34">
        <v>14</v>
      </c>
      <c r="L1005" s="32"/>
      <c r="M1005" s="33"/>
      <c r="N1005" s="32"/>
      <c r="O1005" s="34" t="s">
        <v>32</v>
      </c>
    </row>
    <row r="1006" spans="7:15" x14ac:dyDescent="0.25">
      <c r="G1006" s="16" t="s">
        <v>3</v>
      </c>
      <c r="H1006" s="7">
        <v>107</v>
      </c>
      <c r="I1006" s="33">
        <v>3</v>
      </c>
      <c r="J1006" s="32">
        <v>15</v>
      </c>
      <c r="K1006" s="34">
        <v>8</v>
      </c>
      <c r="L1006" s="32"/>
      <c r="M1006" s="33"/>
      <c r="N1006" s="32"/>
      <c r="O1006" s="34" t="s">
        <v>32</v>
      </c>
    </row>
    <row r="1007" spans="7:15" x14ac:dyDescent="0.25">
      <c r="G1007" s="16" t="s">
        <v>3</v>
      </c>
      <c r="H1007" s="7">
        <v>108</v>
      </c>
      <c r="I1007" s="33">
        <v>1</v>
      </c>
      <c r="J1007" s="32">
        <v>12</v>
      </c>
      <c r="K1007" s="34">
        <v>11</v>
      </c>
      <c r="L1007" s="32"/>
      <c r="M1007" s="33"/>
      <c r="N1007" s="32"/>
      <c r="O1007" s="34" t="s">
        <v>32</v>
      </c>
    </row>
    <row r="1008" spans="7:15" x14ac:dyDescent="0.25">
      <c r="G1008" s="16" t="s">
        <v>3</v>
      </c>
      <c r="H1008" s="7">
        <v>109</v>
      </c>
      <c r="I1008" s="33">
        <v>13</v>
      </c>
      <c r="J1008" s="32">
        <v>18</v>
      </c>
      <c r="K1008" s="34">
        <v>5</v>
      </c>
      <c r="L1008" s="32"/>
      <c r="M1008" s="33"/>
      <c r="N1008" s="32" t="s">
        <v>41</v>
      </c>
      <c r="O1008" s="34" t="s">
        <v>32</v>
      </c>
    </row>
    <row r="1009" spans="7:15" x14ac:dyDescent="0.25">
      <c r="G1009" s="16" t="s">
        <v>3</v>
      </c>
      <c r="H1009" s="7">
        <v>110</v>
      </c>
      <c r="I1009" s="33">
        <v>8</v>
      </c>
      <c r="J1009" s="32">
        <v>19</v>
      </c>
      <c r="K1009" s="34">
        <v>4</v>
      </c>
      <c r="L1009" s="32"/>
      <c r="M1009" s="33"/>
      <c r="N1009" s="32"/>
      <c r="O1009" s="34" t="s">
        <v>32</v>
      </c>
    </row>
    <row r="1010" spans="7:15" x14ac:dyDescent="0.25">
      <c r="G1010" s="16" t="s">
        <v>3</v>
      </c>
      <c r="H1010" s="7">
        <v>111</v>
      </c>
      <c r="I1010" s="33">
        <v>1</v>
      </c>
      <c r="J1010" s="32">
        <v>6</v>
      </c>
      <c r="K1010" s="34">
        <v>17</v>
      </c>
      <c r="L1010" s="32"/>
      <c r="M1010" s="33"/>
      <c r="N1010" s="32"/>
      <c r="O1010" s="34" t="s">
        <v>32</v>
      </c>
    </row>
    <row r="1011" spans="7:15" x14ac:dyDescent="0.25">
      <c r="G1011" s="16" t="s">
        <v>3</v>
      </c>
      <c r="H1011" s="7">
        <v>112</v>
      </c>
      <c r="I1011" s="33">
        <v>0</v>
      </c>
      <c r="J1011" s="32">
        <v>3</v>
      </c>
      <c r="K1011" s="34">
        <v>20</v>
      </c>
      <c r="L1011" s="32"/>
      <c r="M1011" s="33"/>
      <c r="N1011" s="32"/>
      <c r="O1011" s="34" t="s">
        <v>33</v>
      </c>
    </row>
    <row r="1012" spans="7:15" x14ac:dyDescent="0.25">
      <c r="G1012" s="16" t="s">
        <v>3</v>
      </c>
      <c r="H1012" s="7">
        <v>113</v>
      </c>
      <c r="I1012" s="33">
        <v>5</v>
      </c>
      <c r="J1012" s="32">
        <v>13</v>
      </c>
      <c r="K1012" s="34">
        <v>10</v>
      </c>
      <c r="L1012" s="32"/>
      <c r="M1012" s="33"/>
      <c r="N1012" s="32"/>
      <c r="O1012" s="34" t="s">
        <v>32</v>
      </c>
    </row>
    <row r="1013" spans="7:15" x14ac:dyDescent="0.25">
      <c r="G1013" s="16" t="s">
        <v>3</v>
      </c>
      <c r="H1013" s="7">
        <v>114</v>
      </c>
      <c r="I1013" s="33">
        <v>6</v>
      </c>
      <c r="J1013" s="32">
        <v>12</v>
      </c>
      <c r="K1013" s="34">
        <v>11</v>
      </c>
      <c r="L1013" s="32"/>
      <c r="M1013" s="33"/>
      <c r="N1013" s="32"/>
      <c r="O1013" s="34" t="s">
        <v>33</v>
      </c>
    </row>
    <row r="1014" spans="7:15" x14ac:dyDescent="0.25">
      <c r="G1014" s="16" t="s">
        <v>3</v>
      </c>
      <c r="H1014" s="7">
        <v>115</v>
      </c>
      <c r="I1014" s="33">
        <v>3</v>
      </c>
      <c r="J1014" s="32">
        <v>15</v>
      </c>
      <c r="K1014" s="34">
        <v>9</v>
      </c>
      <c r="L1014" s="32" t="s">
        <v>41</v>
      </c>
      <c r="M1014" s="33" t="s">
        <v>32</v>
      </c>
      <c r="N1014" s="32"/>
      <c r="O1014" s="34" t="s">
        <v>32</v>
      </c>
    </row>
    <row r="1015" spans="7:15" x14ac:dyDescent="0.25">
      <c r="G1015" s="16" t="s">
        <v>3</v>
      </c>
      <c r="H1015" s="7">
        <v>116</v>
      </c>
      <c r="I1015" s="33">
        <v>1</v>
      </c>
      <c r="J1015" s="32">
        <v>11</v>
      </c>
      <c r="K1015" s="34">
        <v>12</v>
      </c>
      <c r="L1015" s="32"/>
      <c r="M1015" s="33"/>
      <c r="N1015" s="32"/>
      <c r="O1015" s="34" t="s">
        <v>32</v>
      </c>
    </row>
    <row r="1016" spans="7:15" x14ac:dyDescent="0.25">
      <c r="G1016" s="16" t="s">
        <v>3</v>
      </c>
      <c r="H1016" s="7">
        <v>117</v>
      </c>
      <c r="I1016" s="33">
        <v>11</v>
      </c>
      <c r="J1016" s="32">
        <v>16</v>
      </c>
      <c r="K1016" s="34">
        <v>7</v>
      </c>
      <c r="L1016" s="32"/>
      <c r="M1016" s="33"/>
      <c r="N1016" s="32"/>
      <c r="O1016" s="34" t="s">
        <v>32</v>
      </c>
    </row>
    <row r="1017" spans="7:15" x14ac:dyDescent="0.25">
      <c r="G1017" s="16" t="s">
        <v>3</v>
      </c>
      <c r="H1017" s="7">
        <v>118</v>
      </c>
      <c r="I1017" s="33">
        <v>6</v>
      </c>
      <c r="J1017" s="32">
        <v>20</v>
      </c>
      <c r="K1017" s="34">
        <v>3</v>
      </c>
      <c r="L1017" s="32"/>
      <c r="M1017" s="33"/>
      <c r="N1017" s="32"/>
      <c r="O1017" s="34" t="s">
        <v>32</v>
      </c>
    </row>
    <row r="1018" spans="7:15" x14ac:dyDescent="0.25">
      <c r="G1018" s="16" t="s">
        <v>3</v>
      </c>
      <c r="H1018" s="7">
        <v>119</v>
      </c>
      <c r="I1018" s="33">
        <v>0</v>
      </c>
      <c r="J1018" s="32">
        <v>6</v>
      </c>
      <c r="K1018" s="34">
        <v>17</v>
      </c>
      <c r="L1018" s="32"/>
      <c r="M1018" s="33"/>
      <c r="N1018" s="32"/>
      <c r="O1018" s="34" t="s">
        <v>33</v>
      </c>
    </row>
    <row r="1019" spans="7:15" x14ac:dyDescent="0.25">
      <c r="G1019" s="16" t="s">
        <v>3</v>
      </c>
      <c r="H1019" s="7">
        <v>120</v>
      </c>
      <c r="I1019" s="33">
        <v>0</v>
      </c>
      <c r="J1019" s="32">
        <v>4</v>
      </c>
      <c r="K1019" s="34">
        <v>19</v>
      </c>
      <c r="L1019" s="32"/>
      <c r="M1019" s="33"/>
      <c r="N1019" s="32"/>
      <c r="O1019" s="34" t="s">
        <v>33</v>
      </c>
    </row>
    <row r="1020" spans="7:15" x14ac:dyDescent="0.25">
      <c r="G1020" s="16" t="s">
        <v>3</v>
      </c>
      <c r="H1020" s="7">
        <v>121</v>
      </c>
      <c r="I1020" s="33">
        <v>1</v>
      </c>
      <c r="J1020" s="32">
        <v>8</v>
      </c>
      <c r="K1020" s="34">
        <v>15</v>
      </c>
      <c r="L1020" s="32"/>
      <c r="M1020" s="33"/>
      <c r="N1020" s="32"/>
      <c r="O1020" s="34" t="s">
        <v>33</v>
      </c>
    </row>
    <row r="1021" spans="7:15" x14ac:dyDescent="0.25">
      <c r="G1021" s="16" t="s">
        <v>3</v>
      </c>
      <c r="H1021" s="7">
        <v>122</v>
      </c>
      <c r="I1021" s="33">
        <v>0</v>
      </c>
      <c r="J1021" s="32">
        <v>3</v>
      </c>
      <c r="K1021" s="34">
        <v>20</v>
      </c>
      <c r="L1021" s="32"/>
      <c r="M1021" s="33"/>
      <c r="N1021" s="32"/>
      <c r="O1021" s="34" t="s">
        <v>33</v>
      </c>
    </row>
    <row r="1022" spans="7:15" x14ac:dyDescent="0.25">
      <c r="G1022" s="16" t="s">
        <v>3</v>
      </c>
      <c r="H1022" s="7">
        <v>123</v>
      </c>
      <c r="I1022" s="33">
        <v>0</v>
      </c>
      <c r="J1022" s="32">
        <v>3</v>
      </c>
      <c r="K1022" s="34">
        <v>20</v>
      </c>
      <c r="L1022" s="32"/>
      <c r="M1022" s="33"/>
      <c r="N1022" s="32"/>
      <c r="O1022" s="34" t="s">
        <v>33</v>
      </c>
    </row>
    <row r="1023" spans="7:15" x14ac:dyDescent="0.25">
      <c r="G1023" s="16" t="s">
        <v>3</v>
      </c>
      <c r="H1023" s="7">
        <v>124</v>
      </c>
      <c r="I1023" s="33">
        <v>0</v>
      </c>
      <c r="J1023" s="32">
        <v>1</v>
      </c>
      <c r="K1023" s="34">
        <v>22</v>
      </c>
      <c r="L1023" s="32"/>
      <c r="M1023" s="33"/>
      <c r="N1023" s="32"/>
      <c r="O1023" s="34" t="s">
        <v>33</v>
      </c>
    </row>
    <row r="1024" spans="7:15" x14ac:dyDescent="0.25">
      <c r="G1024" s="16" t="s">
        <v>3</v>
      </c>
      <c r="H1024" s="7">
        <v>125</v>
      </c>
      <c r="I1024" s="33">
        <v>11</v>
      </c>
      <c r="J1024" s="32">
        <v>19</v>
      </c>
      <c r="K1024" s="34">
        <v>5</v>
      </c>
      <c r="L1024" s="32" t="s">
        <v>41</v>
      </c>
      <c r="M1024" s="33" t="s">
        <v>32</v>
      </c>
      <c r="N1024" s="32"/>
      <c r="O1024" s="34" t="s">
        <v>32</v>
      </c>
    </row>
    <row r="1025" spans="7:15" x14ac:dyDescent="0.25">
      <c r="G1025" s="16" t="s">
        <v>3</v>
      </c>
      <c r="H1025" s="7">
        <v>126</v>
      </c>
      <c r="I1025" s="33">
        <v>10</v>
      </c>
      <c r="J1025" s="32">
        <v>21</v>
      </c>
      <c r="K1025" s="34">
        <v>2</v>
      </c>
      <c r="L1025" s="32"/>
      <c r="M1025" s="33"/>
      <c r="N1025" s="32"/>
      <c r="O1025" s="34" t="s">
        <v>33</v>
      </c>
    </row>
    <row r="1026" spans="7:15" x14ac:dyDescent="0.25">
      <c r="G1026" s="16" t="s">
        <v>3</v>
      </c>
      <c r="H1026" s="7">
        <v>127</v>
      </c>
      <c r="I1026" s="33">
        <v>8</v>
      </c>
      <c r="J1026" s="32">
        <v>18</v>
      </c>
      <c r="K1026" s="34">
        <v>5</v>
      </c>
      <c r="L1026" s="32"/>
      <c r="M1026" s="33"/>
      <c r="N1026" s="32"/>
      <c r="O1026" s="34" t="s">
        <v>33</v>
      </c>
    </row>
    <row r="1027" spans="7:15" x14ac:dyDescent="0.25">
      <c r="G1027" s="16" t="s">
        <v>3</v>
      </c>
      <c r="H1027" s="7">
        <v>128</v>
      </c>
      <c r="I1027" s="33">
        <v>8</v>
      </c>
      <c r="J1027" s="32">
        <v>19</v>
      </c>
      <c r="K1027" s="34">
        <v>4</v>
      </c>
      <c r="L1027" s="32"/>
      <c r="M1027" s="33"/>
      <c r="N1027" s="32"/>
      <c r="O1027" s="34" t="s">
        <v>32</v>
      </c>
    </row>
    <row r="1028" spans="7:15" x14ac:dyDescent="0.25">
      <c r="G1028" s="16" t="s">
        <v>3</v>
      </c>
      <c r="H1028" s="7">
        <v>129</v>
      </c>
      <c r="I1028" s="33">
        <v>1</v>
      </c>
      <c r="J1028" s="32">
        <v>15</v>
      </c>
      <c r="K1028" s="34">
        <v>9</v>
      </c>
      <c r="L1028" s="32"/>
      <c r="M1028" s="33" t="s">
        <v>32</v>
      </c>
      <c r="N1028" s="32"/>
      <c r="O1028" s="34" t="s">
        <v>32</v>
      </c>
    </row>
    <row r="1029" spans="7:15" x14ac:dyDescent="0.25">
      <c r="G1029" s="16" t="s">
        <v>3</v>
      </c>
      <c r="H1029" s="7">
        <v>130</v>
      </c>
      <c r="I1029" s="33">
        <v>7</v>
      </c>
      <c r="J1029" s="32">
        <v>20</v>
      </c>
      <c r="K1029" s="34">
        <v>4</v>
      </c>
      <c r="L1029" s="32"/>
      <c r="M1029" s="33" t="s">
        <v>32</v>
      </c>
      <c r="N1029" s="32"/>
      <c r="O1029" s="34" t="s">
        <v>32</v>
      </c>
    </row>
    <row r="1030" spans="7:15" x14ac:dyDescent="0.25">
      <c r="G1030" s="16" t="s">
        <v>3</v>
      </c>
      <c r="H1030" s="7">
        <v>131</v>
      </c>
      <c r="I1030" s="33">
        <v>11</v>
      </c>
      <c r="J1030" s="32">
        <v>19</v>
      </c>
      <c r="K1030" s="34">
        <v>4</v>
      </c>
      <c r="L1030" s="32"/>
      <c r="M1030" s="33"/>
      <c r="N1030" s="32"/>
      <c r="O1030" s="34" t="s">
        <v>33</v>
      </c>
    </row>
    <row r="1031" spans="7:15" x14ac:dyDescent="0.25">
      <c r="G1031" s="16" t="s">
        <v>3</v>
      </c>
      <c r="H1031" s="7">
        <v>132</v>
      </c>
      <c r="I1031" s="33">
        <v>9</v>
      </c>
      <c r="J1031" s="32">
        <v>18</v>
      </c>
      <c r="K1031" s="34">
        <v>5</v>
      </c>
      <c r="L1031" s="32"/>
      <c r="M1031" s="33"/>
      <c r="N1031" s="32"/>
      <c r="O1031" s="34" t="s">
        <v>32</v>
      </c>
    </row>
    <row r="1032" spans="7:15" x14ac:dyDescent="0.25">
      <c r="G1032" s="16" t="s">
        <v>3</v>
      </c>
      <c r="H1032" s="7">
        <v>133</v>
      </c>
      <c r="I1032" s="33">
        <v>11</v>
      </c>
      <c r="J1032" s="32">
        <v>20</v>
      </c>
      <c r="K1032" s="34">
        <v>3</v>
      </c>
      <c r="L1032" s="32"/>
      <c r="M1032" s="33"/>
      <c r="N1032" s="32"/>
      <c r="O1032" s="34" t="s">
        <v>33</v>
      </c>
    </row>
    <row r="1033" spans="7:15" x14ac:dyDescent="0.25">
      <c r="G1033" s="16" t="s">
        <v>3</v>
      </c>
      <c r="H1033" s="7">
        <v>134</v>
      </c>
      <c r="I1033" s="33">
        <v>4</v>
      </c>
      <c r="J1033" s="32">
        <v>15</v>
      </c>
      <c r="K1033" s="34">
        <v>8</v>
      </c>
      <c r="L1033" s="32"/>
      <c r="M1033" s="33"/>
      <c r="N1033" s="32"/>
      <c r="O1033" s="34" t="s">
        <v>33</v>
      </c>
    </row>
    <row r="1034" spans="7:15" x14ac:dyDescent="0.25">
      <c r="G1034" s="16" t="s">
        <v>3</v>
      </c>
      <c r="H1034" s="7">
        <v>135</v>
      </c>
      <c r="I1034" s="33">
        <v>1</v>
      </c>
      <c r="J1034" s="32">
        <v>10</v>
      </c>
      <c r="K1034" s="34">
        <v>13</v>
      </c>
      <c r="L1034" s="32"/>
      <c r="M1034" s="33"/>
      <c r="N1034" s="32"/>
      <c r="O1034" s="34" t="s">
        <v>33</v>
      </c>
    </row>
    <row r="1035" spans="7:15" x14ac:dyDescent="0.25">
      <c r="G1035" s="16" t="s">
        <v>3</v>
      </c>
      <c r="H1035" s="7">
        <v>136</v>
      </c>
      <c r="I1035" s="33">
        <v>1</v>
      </c>
      <c r="J1035" s="32">
        <v>12</v>
      </c>
      <c r="K1035" s="34">
        <v>11</v>
      </c>
      <c r="L1035" s="32"/>
      <c r="M1035" s="33"/>
      <c r="N1035" s="32"/>
      <c r="O1035" s="34" t="s">
        <v>33</v>
      </c>
    </row>
    <row r="1036" spans="7:15" x14ac:dyDescent="0.25">
      <c r="G1036" s="16" t="s">
        <v>3</v>
      </c>
      <c r="H1036" s="7">
        <v>137</v>
      </c>
      <c r="I1036" s="33">
        <v>2</v>
      </c>
      <c r="J1036" s="32">
        <v>16</v>
      </c>
      <c r="K1036" s="34">
        <v>8</v>
      </c>
      <c r="L1036" s="32"/>
      <c r="M1036" s="33" t="s">
        <v>32</v>
      </c>
      <c r="N1036" s="32"/>
      <c r="O1036" s="34" t="s">
        <v>32</v>
      </c>
    </row>
    <row r="1037" spans="7:15" x14ac:dyDescent="0.25">
      <c r="G1037" s="16" t="s">
        <v>3</v>
      </c>
      <c r="H1037" s="7">
        <v>138</v>
      </c>
      <c r="I1037" s="33">
        <v>1</v>
      </c>
      <c r="J1037" s="32">
        <v>14</v>
      </c>
      <c r="K1037" s="34">
        <v>9</v>
      </c>
      <c r="L1037" s="32"/>
      <c r="M1037" s="33"/>
      <c r="N1037" s="32"/>
      <c r="O1037" s="34" t="s">
        <v>32</v>
      </c>
    </row>
    <row r="1038" spans="7:15" x14ac:dyDescent="0.25">
      <c r="G1038" s="16" t="s">
        <v>3</v>
      </c>
      <c r="H1038" s="7">
        <v>139</v>
      </c>
      <c r="I1038" s="33">
        <v>1</v>
      </c>
      <c r="J1038" s="32">
        <v>10</v>
      </c>
      <c r="K1038" s="34">
        <v>13</v>
      </c>
      <c r="L1038" s="32"/>
      <c r="M1038" s="33"/>
      <c r="N1038" s="32"/>
      <c r="O1038" s="34" t="s">
        <v>33</v>
      </c>
    </row>
    <row r="1039" spans="7:15" x14ac:dyDescent="0.25">
      <c r="G1039" s="16" t="s">
        <v>3</v>
      </c>
      <c r="H1039" s="7">
        <v>140</v>
      </c>
      <c r="I1039" s="33">
        <v>5</v>
      </c>
      <c r="J1039" s="32">
        <v>15</v>
      </c>
      <c r="K1039" s="34">
        <v>9</v>
      </c>
      <c r="L1039" s="32" t="s">
        <v>41</v>
      </c>
      <c r="M1039" s="33" t="s">
        <v>32</v>
      </c>
      <c r="N1039" s="32"/>
      <c r="O1039" s="34" t="s">
        <v>32</v>
      </c>
    </row>
    <row r="1040" spans="7:15" x14ac:dyDescent="0.25">
      <c r="G1040" s="16" t="s">
        <v>3</v>
      </c>
      <c r="H1040" s="7">
        <v>141</v>
      </c>
      <c r="I1040" s="33">
        <v>1</v>
      </c>
      <c r="J1040" s="32">
        <v>15</v>
      </c>
      <c r="K1040" s="34">
        <v>9</v>
      </c>
      <c r="L1040" s="32"/>
      <c r="M1040" s="33" t="s">
        <v>32</v>
      </c>
      <c r="N1040" s="32"/>
      <c r="O1040" s="34" t="s">
        <v>32</v>
      </c>
    </row>
    <row r="1041" spans="7:15" x14ac:dyDescent="0.25">
      <c r="G1041" s="16" t="s">
        <v>3</v>
      </c>
      <c r="H1041" s="7">
        <v>142</v>
      </c>
      <c r="I1041" s="33">
        <v>7</v>
      </c>
      <c r="J1041" s="32">
        <v>18</v>
      </c>
      <c r="K1041" s="34">
        <v>6</v>
      </c>
      <c r="L1041" s="32"/>
      <c r="M1041" s="33" t="s">
        <v>33</v>
      </c>
      <c r="N1041" s="32"/>
      <c r="O1041" s="34" t="s">
        <v>33</v>
      </c>
    </row>
    <row r="1042" spans="7:15" x14ac:dyDescent="0.25">
      <c r="G1042" s="16" t="s">
        <v>3</v>
      </c>
      <c r="H1042" s="7">
        <v>143</v>
      </c>
      <c r="I1042" s="33">
        <v>0</v>
      </c>
      <c r="J1042" s="32">
        <v>3</v>
      </c>
      <c r="K1042" s="34">
        <v>21</v>
      </c>
      <c r="L1042" s="32"/>
      <c r="M1042" s="33" t="s">
        <v>33</v>
      </c>
      <c r="N1042" s="32"/>
      <c r="O1042" s="34" t="s">
        <v>33</v>
      </c>
    </row>
    <row r="1043" spans="7:15" x14ac:dyDescent="0.25">
      <c r="G1043" s="16" t="s">
        <v>3</v>
      </c>
      <c r="H1043" s="7">
        <v>144</v>
      </c>
      <c r="I1043" s="33">
        <v>0</v>
      </c>
      <c r="J1043" s="32">
        <v>5</v>
      </c>
      <c r="K1043" s="34">
        <v>19</v>
      </c>
      <c r="L1043" s="32"/>
      <c r="M1043" s="33" t="s">
        <v>32</v>
      </c>
      <c r="N1043" s="32"/>
      <c r="O1043" s="34" t="s">
        <v>33</v>
      </c>
    </row>
    <row r="1044" spans="7:15" x14ac:dyDescent="0.25">
      <c r="G1044" s="16" t="s">
        <v>3</v>
      </c>
      <c r="H1044" s="7">
        <v>145</v>
      </c>
      <c r="I1044" s="33">
        <v>0</v>
      </c>
      <c r="J1044" s="32">
        <v>8</v>
      </c>
      <c r="K1044" s="34">
        <v>16</v>
      </c>
      <c r="L1044" s="32"/>
      <c r="M1044" s="33" t="s">
        <v>33</v>
      </c>
      <c r="N1044" s="32"/>
      <c r="O1044" s="34" t="s">
        <v>33</v>
      </c>
    </row>
    <row r="1045" spans="7:15" x14ac:dyDescent="0.25">
      <c r="G1045" s="16" t="s">
        <v>3</v>
      </c>
      <c r="H1045" s="7">
        <v>146</v>
      </c>
      <c r="I1045" s="33">
        <v>7</v>
      </c>
      <c r="J1045" s="32">
        <v>17</v>
      </c>
      <c r="K1045" s="34">
        <v>7</v>
      </c>
      <c r="L1045" s="32"/>
      <c r="M1045" s="33" t="s">
        <v>32</v>
      </c>
      <c r="N1045" s="32"/>
      <c r="O1045" s="34" t="s">
        <v>32</v>
      </c>
    </row>
    <row r="1046" spans="7:15" x14ac:dyDescent="0.25">
      <c r="G1046" s="16" t="s">
        <v>3</v>
      </c>
      <c r="H1046" s="7">
        <v>147</v>
      </c>
      <c r="I1046" s="33">
        <v>13</v>
      </c>
      <c r="J1046" s="32">
        <v>22</v>
      </c>
      <c r="K1046" s="34">
        <v>2</v>
      </c>
      <c r="L1046" s="32"/>
      <c r="M1046" s="33" t="s">
        <v>32</v>
      </c>
      <c r="N1046" s="32"/>
      <c r="O1046" s="34" t="s">
        <v>32</v>
      </c>
    </row>
    <row r="1047" spans="7:15" x14ac:dyDescent="0.25">
      <c r="G1047" s="16" t="s">
        <v>3</v>
      </c>
      <c r="H1047" s="7">
        <v>148</v>
      </c>
      <c r="I1047" s="33">
        <v>5</v>
      </c>
      <c r="J1047" s="32">
        <v>9</v>
      </c>
      <c r="K1047" s="34">
        <v>15</v>
      </c>
      <c r="L1047" s="32"/>
      <c r="M1047" s="33" t="s">
        <v>33</v>
      </c>
      <c r="N1047" s="32"/>
      <c r="O1047" s="34" t="s">
        <v>33</v>
      </c>
    </row>
    <row r="1048" spans="7:15" x14ac:dyDescent="0.25">
      <c r="G1048" s="16" t="s">
        <v>3</v>
      </c>
      <c r="H1048" s="7">
        <v>149</v>
      </c>
      <c r="I1048" s="33">
        <v>6</v>
      </c>
      <c r="J1048" s="32">
        <v>17</v>
      </c>
      <c r="K1048" s="34">
        <v>7</v>
      </c>
      <c r="L1048" s="32"/>
      <c r="M1048" s="33" t="s">
        <v>32</v>
      </c>
      <c r="N1048" s="32"/>
      <c r="O1048" s="34" t="s">
        <v>32</v>
      </c>
    </row>
    <row r="1049" spans="7:15" x14ac:dyDescent="0.25">
      <c r="G1049" s="16" t="s">
        <v>3</v>
      </c>
      <c r="H1049" s="7">
        <v>150</v>
      </c>
      <c r="I1049" s="33">
        <v>7</v>
      </c>
      <c r="J1049" s="32">
        <v>15</v>
      </c>
      <c r="K1049" s="34">
        <v>9</v>
      </c>
      <c r="L1049" s="32"/>
      <c r="M1049" s="33" t="s">
        <v>32</v>
      </c>
      <c r="N1049" s="32"/>
      <c r="O1049" s="34" t="s">
        <v>32</v>
      </c>
    </row>
    <row r="1050" spans="7:15" x14ac:dyDescent="0.25">
      <c r="G1050" s="16" t="s">
        <v>3</v>
      </c>
      <c r="H1050" s="7">
        <v>151</v>
      </c>
      <c r="I1050" s="33">
        <v>4</v>
      </c>
      <c r="J1050" s="32">
        <v>14</v>
      </c>
      <c r="K1050" s="34">
        <v>10</v>
      </c>
      <c r="L1050" s="32"/>
      <c r="M1050" s="33" t="s">
        <v>32</v>
      </c>
      <c r="N1050" s="32"/>
      <c r="O1050" s="34" t="s">
        <v>32</v>
      </c>
    </row>
    <row r="1051" spans="7:15" x14ac:dyDescent="0.25">
      <c r="G1051" s="16" t="s">
        <v>3</v>
      </c>
      <c r="H1051" s="7">
        <v>152</v>
      </c>
      <c r="I1051" s="33">
        <v>12</v>
      </c>
      <c r="J1051" s="32">
        <v>20</v>
      </c>
      <c r="K1051" s="34">
        <v>4</v>
      </c>
      <c r="L1051" s="32"/>
      <c r="M1051" s="33" t="s">
        <v>32</v>
      </c>
      <c r="N1051" s="32"/>
      <c r="O1051" s="34" t="s">
        <v>33</v>
      </c>
    </row>
    <row r="1052" spans="7:15" x14ac:dyDescent="0.25">
      <c r="G1052" s="16" t="s">
        <v>3</v>
      </c>
      <c r="H1052" s="7">
        <v>153</v>
      </c>
      <c r="I1052" s="33">
        <v>7</v>
      </c>
      <c r="J1052" s="32">
        <v>17</v>
      </c>
      <c r="K1052" s="34">
        <v>7</v>
      </c>
      <c r="L1052" s="32"/>
      <c r="M1052" s="33" t="s">
        <v>32</v>
      </c>
      <c r="N1052" s="32"/>
      <c r="O1052" s="34" t="s">
        <v>32</v>
      </c>
    </row>
    <row r="1053" spans="7:15" x14ac:dyDescent="0.25">
      <c r="G1053" s="16" t="s">
        <v>3</v>
      </c>
      <c r="H1053" s="7">
        <v>154</v>
      </c>
      <c r="I1053" s="33">
        <v>6</v>
      </c>
      <c r="J1053" s="32">
        <v>14</v>
      </c>
      <c r="K1053" s="34">
        <v>10</v>
      </c>
      <c r="L1053" s="32"/>
      <c r="M1053" s="33" t="s">
        <v>32</v>
      </c>
      <c r="N1053" s="32"/>
      <c r="O1053" s="34" t="s">
        <v>33</v>
      </c>
    </row>
    <row r="1054" spans="7:15" x14ac:dyDescent="0.25">
      <c r="G1054" s="16" t="s">
        <v>3</v>
      </c>
      <c r="H1054" s="7">
        <v>155</v>
      </c>
      <c r="I1054" s="33">
        <v>4</v>
      </c>
      <c r="J1054" s="32">
        <v>14</v>
      </c>
      <c r="K1054" s="34">
        <v>10</v>
      </c>
      <c r="L1054" s="32"/>
      <c r="M1054" s="33" t="s">
        <v>33</v>
      </c>
      <c r="N1054" s="32"/>
      <c r="O1054" s="34" t="s">
        <v>32</v>
      </c>
    </row>
    <row r="1055" spans="7:15" x14ac:dyDescent="0.25">
      <c r="G1055" s="16" t="s">
        <v>3</v>
      </c>
      <c r="H1055" s="7">
        <v>156</v>
      </c>
      <c r="I1055" s="33">
        <v>1</v>
      </c>
      <c r="J1055" s="32">
        <v>6</v>
      </c>
      <c r="K1055" s="34">
        <v>17</v>
      </c>
      <c r="L1055" s="32"/>
      <c r="M1055" s="33" t="s">
        <v>33</v>
      </c>
      <c r="N1055" s="32"/>
      <c r="O1055" s="34" t="s">
        <v>33</v>
      </c>
    </row>
    <row r="1056" spans="7:15" x14ac:dyDescent="0.25">
      <c r="G1056" s="16" t="s">
        <v>3</v>
      </c>
      <c r="H1056" s="7">
        <v>157</v>
      </c>
      <c r="I1056" s="33">
        <v>3</v>
      </c>
      <c r="J1056" s="32">
        <v>16</v>
      </c>
      <c r="K1056" s="34">
        <v>8</v>
      </c>
      <c r="L1056" s="32"/>
      <c r="M1056" s="33" t="s">
        <v>33</v>
      </c>
      <c r="N1056" s="32"/>
      <c r="O1056" s="34" t="s">
        <v>32</v>
      </c>
    </row>
    <row r="1057" spans="7:15" x14ac:dyDescent="0.25">
      <c r="G1057" s="16" t="s">
        <v>3</v>
      </c>
      <c r="H1057" s="7">
        <v>158</v>
      </c>
      <c r="I1057" s="33">
        <v>2</v>
      </c>
      <c r="J1057" s="32">
        <v>12</v>
      </c>
      <c r="K1057" s="34">
        <v>11</v>
      </c>
      <c r="L1057" s="32"/>
      <c r="M1057" s="33" t="s">
        <v>33</v>
      </c>
      <c r="N1057" s="32"/>
      <c r="O1057" s="34" t="s">
        <v>32</v>
      </c>
    </row>
    <row r="1058" spans="7:15" x14ac:dyDescent="0.25">
      <c r="G1058" s="16" t="s">
        <v>3</v>
      </c>
      <c r="H1058" s="7">
        <v>159</v>
      </c>
      <c r="I1058" s="33">
        <v>4</v>
      </c>
      <c r="J1058" s="32">
        <v>14</v>
      </c>
      <c r="K1058" s="34">
        <v>10</v>
      </c>
      <c r="L1058" s="32"/>
      <c r="M1058" s="33" t="s">
        <v>33</v>
      </c>
      <c r="N1058" s="32"/>
      <c r="O1058" s="34" t="s">
        <v>33</v>
      </c>
    </row>
    <row r="1059" spans="7:15" x14ac:dyDescent="0.25">
      <c r="G1059" s="16" t="s">
        <v>3</v>
      </c>
      <c r="H1059" s="7">
        <v>160</v>
      </c>
      <c r="I1059" s="33">
        <v>4</v>
      </c>
      <c r="J1059" s="32">
        <v>12</v>
      </c>
      <c r="K1059" s="34">
        <v>12</v>
      </c>
      <c r="L1059" s="32"/>
      <c r="M1059" s="33" t="s">
        <v>33</v>
      </c>
      <c r="N1059" s="32"/>
      <c r="O1059" s="34" t="s">
        <v>33</v>
      </c>
    </row>
    <row r="1060" spans="7:15" x14ac:dyDescent="0.25">
      <c r="G1060" s="16" t="s">
        <v>3</v>
      </c>
      <c r="H1060" s="7">
        <v>161</v>
      </c>
      <c r="I1060" s="33">
        <v>1</v>
      </c>
      <c r="J1060" s="32">
        <v>8</v>
      </c>
      <c r="K1060" s="34">
        <v>16</v>
      </c>
      <c r="L1060" s="32"/>
      <c r="M1060" s="33" t="s">
        <v>33</v>
      </c>
      <c r="N1060" s="32"/>
      <c r="O1060" s="34" t="s">
        <v>32</v>
      </c>
    </row>
    <row r="1061" spans="7:15" x14ac:dyDescent="0.25">
      <c r="G1061" s="16" t="s">
        <v>3</v>
      </c>
      <c r="H1061" s="7">
        <v>162</v>
      </c>
      <c r="I1061" s="33">
        <v>0</v>
      </c>
      <c r="J1061" s="32">
        <v>8</v>
      </c>
      <c r="K1061" s="34">
        <v>16</v>
      </c>
      <c r="L1061" s="32"/>
      <c r="M1061" s="33" t="s">
        <v>33</v>
      </c>
      <c r="N1061" s="32"/>
      <c r="O1061" s="34" t="s">
        <v>32</v>
      </c>
    </row>
    <row r="1062" spans="7:15" x14ac:dyDescent="0.25">
      <c r="G1062" s="16" t="s">
        <v>3</v>
      </c>
      <c r="H1062" s="7">
        <v>163</v>
      </c>
      <c r="I1062" s="33">
        <v>0</v>
      </c>
      <c r="J1062" s="32">
        <v>3</v>
      </c>
      <c r="K1062" s="34">
        <v>21</v>
      </c>
      <c r="L1062" s="32"/>
      <c r="M1062" s="33" t="s">
        <v>33</v>
      </c>
      <c r="N1062" s="32"/>
      <c r="O1062" s="34" t="s">
        <v>33</v>
      </c>
    </row>
    <row r="1063" spans="7:15" x14ac:dyDescent="0.25">
      <c r="G1063" s="16" t="s">
        <v>3</v>
      </c>
      <c r="H1063" s="7">
        <v>164</v>
      </c>
      <c r="I1063" s="33">
        <v>5</v>
      </c>
      <c r="J1063" s="32">
        <v>13</v>
      </c>
      <c r="K1063" s="34">
        <v>11</v>
      </c>
      <c r="L1063" s="32" t="s">
        <v>41</v>
      </c>
      <c r="M1063" s="33" t="s">
        <v>32</v>
      </c>
      <c r="N1063" s="32"/>
      <c r="O1063" s="34" t="s">
        <v>32</v>
      </c>
    </row>
    <row r="1064" spans="7:15" x14ac:dyDescent="0.25">
      <c r="G1064" s="16" t="s">
        <v>3</v>
      </c>
      <c r="H1064" s="7">
        <v>165</v>
      </c>
      <c r="I1064" s="33">
        <v>5</v>
      </c>
      <c r="J1064" s="32">
        <v>20</v>
      </c>
      <c r="K1064" s="34">
        <v>4</v>
      </c>
      <c r="L1064" s="32"/>
      <c r="M1064" s="33" t="s">
        <v>32</v>
      </c>
      <c r="N1064" s="32"/>
      <c r="O1064" s="34" t="s">
        <v>32</v>
      </c>
    </row>
    <row r="1065" spans="7:15" x14ac:dyDescent="0.25">
      <c r="G1065" s="16" t="s">
        <v>3</v>
      </c>
      <c r="H1065" s="7">
        <v>166</v>
      </c>
      <c r="I1065" s="33">
        <v>3</v>
      </c>
      <c r="J1065" s="32">
        <v>18</v>
      </c>
      <c r="K1065" s="34">
        <v>6</v>
      </c>
      <c r="L1065" s="32"/>
      <c r="M1065" s="33" t="s">
        <v>32</v>
      </c>
      <c r="N1065" s="32"/>
      <c r="O1065" s="34" t="s">
        <v>32</v>
      </c>
    </row>
    <row r="1066" spans="7:15" x14ac:dyDescent="0.25">
      <c r="G1066" s="16" t="s">
        <v>3</v>
      </c>
      <c r="H1066" s="7">
        <v>167</v>
      </c>
      <c r="I1066" s="33">
        <v>2</v>
      </c>
      <c r="J1066" s="32">
        <v>8</v>
      </c>
      <c r="K1066" s="34">
        <v>16</v>
      </c>
      <c r="L1066" s="32"/>
      <c r="M1066" s="33" t="s">
        <v>33</v>
      </c>
      <c r="N1066" s="32"/>
      <c r="O1066" s="34" t="s">
        <v>33</v>
      </c>
    </row>
    <row r="1067" spans="7:15" x14ac:dyDescent="0.25">
      <c r="G1067" s="16" t="s">
        <v>3</v>
      </c>
      <c r="H1067" s="7">
        <v>168</v>
      </c>
      <c r="I1067" s="33">
        <v>5</v>
      </c>
      <c r="J1067" s="32">
        <v>18</v>
      </c>
      <c r="K1067" s="34">
        <v>6</v>
      </c>
      <c r="L1067" s="32"/>
      <c r="M1067" s="33" t="s">
        <v>32</v>
      </c>
      <c r="N1067" s="32"/>
      <c r="O1067" s="34" t="s">
        <v>32</v>
      </c>
    </row>
    <row r="1068" spans="7:15" x14ac:dyDescent="0.25">
      <c r="G1068" s="16" t="s">
        <v>3</v>
      </c>
      <c r="H1068" s="7">
        <v>169</v>
      </c>
      <c r="I1068" s="33">
        <v>3</v>
      </c>
      <c r="J1068" s="32">
        <v>12</v>
      </c>
      <c r="K1068" s="34">
        <v>12</v>
      </c>
      <c r="L1068" s="32"/>
      <c r="M1068" s="33" t="s">
        <v>32</v>
      </c>
      <c r="N1068" s="32"/>
      <c r="O1068" s="34" t="s">
        <v>33</v>
      </c>
    </row>
    <row r="1069" spans="7:15" x14ac:dyDescent="0.25">
      <c r="G1069" s="16" t="s">
        <v>3</v>
      </c>
      <c r="H1069" s="7">
        <v>170</v>
      </c>
      <c r="I1069" s="33">
        <v>5</v>
      </c>
      <c r="J1069" s="32">
        <v>12</v>
      </c>
      <c r="K1069" s="34">
        <v>12</v>
      </c>
      <c r="L1069" s="32"/>
      <c r="M1069" s="33" t="s">
        <v>32</v>
      </c>
      <c r="N1069" s="32"/>
      <c r="O1069" s="34" t="s">
        <v>33</v>
      </c>
    </row>
    <row r="1070" spans="7:15" x14ac:dyDescent="0.25">
      <c r="G1070" s="16" t="s">
        <v>3</v>
      </c>
      <c r="H1070" s="7">
        <v>171</v>
      </c>
      <c r="I1070" s="33">
        <v>2</v>
      </c>
      <c r="J1070" s="32">
        <v>13</v>
      </c>
      <c r="K1070" s="34">
        <v>11</v>
      </c>
      <c r="L1070" s="32"/>
      <c r="M1070" s="33" t="s">
        <v>32</v>
      </c>
      <c r="N1070" s="32"/>
      <c r="O1070" s="34" t="s">
        <v>33</v>
      </c>
    </row>
    <row r="1071" spans="7:15" x14ac:dyDescent="0.25">
      <c r="G1071" s="16" t="s">
        <v>3</v>
      </c>
      <c r="H1071" s="7">
        <v>172</v>
      </c>
      <c r="I1071" s="33">
        <v>0</v>
      </c>
      <c r="J1071" s="32">
        <v>3</v>
      </c>
      <c r="K1071" s="34">
        <v>21</v>
      </c>
      <c r="L1071" s="32"/>
      <c r="M1071" s="33" t="s">
        <v>33</v>
      </c>
      <c r="N1071" s="32"/>
      <c r="O1071" s="34" t="s">
        <v>33</v>
      </c>
    </row>
    <row r="1072" spans="7:15" x14ac:dyDescent="0.25">
      <c r="G1072" s="16" t="s">
        <v>3</v>
      </c>
      <c r="H1072" s="7">
        <v>173</v>
      </c>
      <c r="I1072" s="33">
        <v>0</v>
      </c>
      <c r="J1072" s="32">
        <v>11</v>
      </c>
      <c r="K1072" s="34">
        <v>13</v>
      </c>
      <c r="L1072" s="32"/>
      <c r="M1072" s="33" t="s">
        <v>33</v>
      </c>
      <c r="N1072" s="32"/>
      <c r="O1072" s="34" t="s">
        <v>32</v>
      </c>
    </row>
    <row r="1073" spans="7:15" x14ac:dyDescent="0.25">
      <c r="G1073" s="16" t="s">
        <v>3</v>
      </c>
      <c r="H1073" s="7">
        <v>174</v>
      </c>
      <c r="I1073" s="33">
        <v>0</v>
      </c>
      <c r="J1073" s="32">
        <v>11</v>
      </c>
      <c r="K1073" s="34">
        <v>13</v>
      </c>
      <c r="L1073" s="32"/>
      <c r="M1073" s="33" t="s">
        <v>33</v>
      </c>
      <c r="N1073" s="32"/>
      <c r="O1073" s="34" t="s">
        <v>32</v>
      </c>
    </row>
    <row r="1074" spans="7:15" x14ac:dyDescent="0.25">
      <c r="G1074" s="16" t="s">
        <v>3</v>
      </c>
      <c r="H1074" s="7">
        <v>175</v>
      </c>
      <c r="I1074" s="33">
        <v>0</v>
      </c>
      <c r="J1074" s="32">
        <v>4</v>
      </c>
      <c r="K1074" s="34">
        <v>20</v>
      </c>
      <c r="L1074" s="32"/>
      <c r="M1074" s="33" t="s">
        <v>33</v>
      </c>
      <c r="N1074" s="32"/>
      <c r="O1074" s="34" t="s">
        <v>33</v>
      </c>
    </row>
    <row r="1075" spans="7:15" x14ac:dyDescent="0.25">
      <c r="G1075" s="16" t="s">
        <v>3</v>
      </c>
      <c r="H1075" s="7">
        <v>176</v>
      </c>
      <c r="I1075" s="33">
        <v>4</v>
      </c>
      <c r="J1075" s="32">
        <v>15</v>
      </c>
      <c r="K1075" s="34">
        <v>9</v>
      </c>
      <c r="L1075" s="32" t="s">
        <v>41</v>
      </c>
      <c r="M1075" s="33" t="s">
        <v>32</v>
      </c>
      <c r="N1075" s="32"/>
      <c r="O1075" s="34" t="s">
        <v>33</v>
      </c>
    </row>
    <row r="1076" spans="7:15" x14ac:dyDescent="0.25">
      <c r="G1076" s="16" t="s">
        <v>3</v>
      </c>
      <c r="H1076" s="7">
        <v>177</v>
      </c>
      <c r="I1076" s="33">
        <v>2</v>
      </c>
      <c r="J1076" s="32">
        <v>17</v>
      </c>
      <c r="K1076" s="34">
        <v>7</v>
      </c>
      <c r="L1076" s="32"/>
      <c r="M1076" s="33" t="s">
        <v>33</v>
      </c>
      <c r="N1076" s="32"/>
      <c r="O1076" s="34" t="s">
        <v>33</v>
      </c>
    </row>
    <row r="1077" spans="7:15" x14ac:dyDescent="0.25">
      <c r="G1077" s="16" t="s">
        <v>3</v>
      </c>
      <c r="H1077" s="7">
        <v>178</v>
      </c>
      <c r="I1077" s="33">
        <v>5</v>
      </c>
      <c r="J1077" s="32">
        <v>17</v>
      </c>
      <c r="K1077" s="34">
        <v>7</v>
      </c>
      <c r="L1077" s="32"/>
      <c r="M1077" s="33" t="s">
        <v>33</v>
      </c>
      <c r="N1077" s="32"/>
      <c r="O1077" s="34" t="s">
        <v>32</v>
      </c>
    </row>
    <row r="1078" spans="7:15" x14ac:dyDescent="0.25">
      <c r="G1078" s="16" t="s">
        <v>3</v>
      </c>
      <c r="H1078" s="7">
        <v>179</v>
      </c>
      <c r="I1078" s="33">
        <v>1</v>
      </c>
      <c r="J1078" s="32">
        <v>14</v>
      </c>
      <c r="K1078" s="34">
        <v>10</v>
      </c>
      <c r="L1078" s="32"/>
      <c r="M1078" s="33" t="s">
        <v>33</v>
      </c>
      <c r="N1078" s="32"/>
      <c r="O1078" s="34" t="s">
        <v>32</v>
      </c>
    </row>
    <row r="1079" spans="7:15" x14ac:dyDescent="0.25">
      <c r="G1079" s="16" t="s">
        <v>3</v>
      </c>
      <c r="H1079" s="7">
        <v>180</v>
      </c>
      <c r="I1079" s="33">
        <v>0</v>
      </c>
      <c r="J1079" s="32">
        <v>9</v>
      </c>
      <c r="K1079" s="34">
        <v>15</v>
      </c>
      <c r="L1079" s="32"/>
      <c r="M1079" s="33" t="s">
        <v>33</v>
      </c>
      <c r="N1079" s="32"/>
      <c r="O1079" s="34" t="s">
        <v>32</v>
      </c>
    </row>
    <row r="1080" spans="7:15" x14ac:dyDescent="0.25">
      <c r="G1080" s="16" t="s">
        <v>3</v>
      </c>
      <c r="H1080" s="7">
        <v>181</v>
      </c>
      <c r="I1080" s="33">
        <v>3</v>
      </c>
      <c r="J1080" s="32">
        <v>19</v>
      </c>
      <c r="K1080" s="34">
        <v>5</v>
      </c>
      <c r="L1080" s="32"/>
      <c r="M1080" s="33" t="s">
        <v>33</v>
      </c>
      <c r="N1080" s="32"/>
      <c r="O1080" s="34" t="s">
        <v>32</v>
      </c>
    </row>
    <row r="1081" spans="7:15" x14ac:dyDescent="0.25">
      <c r="G1081" s="16" t="s">
        <v>3</v>
      </c>
      <c r="H1081" s="7">
        <v>182</v>
      </c>
      <c r="I1081" s="33">
        <v>1</v>
      </c>
      <c r="J1081" s="32">
        <v>11</v>
      </c>
      <c r="K1081" s="34">
        <v>13</v>
      </c>
      <c r="L1081" s="32"/>
      <c r="M1081" s="33" t="s">
        <v>33</v>
      </c>
      <c r="N1081" s="32"/>
      <c r="O1081" s="34" t="s">
        <v>32</v>
      </c>
    </row>
    <row r="1082" spans="7:15" x14ac:dyDescent="0.25">
      <c r="G1082" s="16" t="s">
        <v>3</v>
      </c>
      <c r="H1082" s="7">
        <v>183</v>
      </c>
      <c r="I1082" s="33">
        <v>3</v>
      </c>
      <c r="J1082" s="32">
        <v>7</v>
      </c>
      <c r="K1082" s="34">
        <v>7</v>
      </c>
      <c r="L1082" s="32"/>
      <c r="M1082" s="33" t="s">
        <v>33</v>
      </c>
      <c r="N1082" s="32"/>
      <c r="O1082" s="34" t="s">
        <v>33</v>
      </c>
    </row>
    <row r="1083" spans="7:15" x14ac:dyDescent="0.25">
      <c r="G1083" s="16" t="s">
        <v>3</v>
      </c>
      <c r="H1083" s="7">
        <v>184</v>
      </c>
      <c r="I1083" s="33">
        <v>1</v>
      </c>
      <c r="J1083" s="32">
        <v>11</v>
      </c>
      <c r="K1083" s="34">
        <v>13</v>
      </c>
      <c r="L1083" s="32"/>
      <c r="M1083" s="33" t="s">
        <v>33</v>
      </c>
      <c r="N1083" s="32"/>
      <c r="O1083" s="34" t="s">
        <v>33</v>
      </c>
    </row>
    <row r="1084" spans="7:15" x14ac:dyDescent="0.25">
      <c r="G1084" s="16" t="s">
        <v>3</v>
      </c>
      <c r="H1084" s="7">
        <v>185</v>
      </c>
      <c r="I1084" s="33">
        <v>1</v>
      </c>
      <c r="J1084" s="32">
        <v>5</v>
      </c>
      <c r="K1084" s="34">
        <v>19</v>
      </c>
      <c r="L1084" s="32"/>
      <c r="M1084" s="33" t="s">
        <v>33</v>
      </c>
      <c r="N1084" s="32"/>
      <c r="O1084" s="34" t="s">
        <v>33</v>
      </c>
    </row>
    <row r="1085" spans="7:15" x14ac:dyDescent="0.25">
      <c r="G1085" s="16" t="s">
        <v>3</v>
      </c>
      <c r="H1085" s="7">
        <v>186</v>
      </c>
      <c r="I1085" s="33">
        <v>1</v>
      </c>
      <c r="J1085" s="32">
        <v>5</v>
      </c>
      <c r="K1085" s="34">
        <v>19</v>
      </c>
      <c r="L1085" s="32"/>
      <c r="M1085" s="33" t="s">
        <v>33</v>
      </c>
      <c r="N1085" s="32"/>
      <c r="O1085" s="34" t="s">
        <v>33</v>
      </c>
    </row>
    <row r="1086" spans="7:15" x14ac:dyDescent="0.25">
      <c r="G1086" s="16" t="s">
        <v>3</v>
      </c>
      <c r="H1086" s="7">
        <v>187</v>
      </c>
      <c r="I1086" s="33">
        <v>0</v>
      </c>
      <c r="J1086" s="32">
        <v>4</v>
      </c>
      <c r="K1086" s="34">
        <v>20</v>
      </c>
      <c r="L1086" s="32"/>
      <c r="M1086" s="33" t="s">
        <v>33</v>
      </c>
      <c r="N1086" s="32"/>
      <c r="O1086" s="34" t="s">
        <v>33</v>
      </c>
    </row>
    <row r="1087" spans="7:15" x14ac:dyDescent="0.25">
      <c r="G1087" s="16" t="s">
        <v>3</v>
      </c>
      <c r="H1087" s="7">
        <v>188</v>
      </c>
      <c r="I1087" s="33">
        <v>0</v>
      </c>
      <c r="J1087" s="32">
        <v>5</v>
      </c>
      <c r="K1087" s="34">
        <v>19</v>
      </c>
      <c r="L1087" s="32"/>
      <c r="M1087" s="33" t="s">
        <v>33</v>
      </c>
      <c r="N1087" s="32"/>
      <c r="O1087" s="34" t="s">
        <v>33</v>
      </c>
    </row>
    <row r="1088" spans="7:15" x14ac:dyDescent="0.25">
      <c r="G1088" s="16" t="s">
        <v>3</v>
      </c>
      <c r="H1088" s="7">
        <v>189</v>
      </c>
      <c r="I1088" s="33">
        <v>0</v>
      </c>
      <c r="J1088" s="32">
        <v>6</v>
      </c>
      <c r="K1088" s="34">
        <v>18</v>
      </c>
      <c r="L1088" s="32"/>
      <c r="M1088" s="33" t="s">
        <v>33</v>
      </c>
      <c r="N1088" s="32"/>
      <c r="O1088" s="34" t="s">
        <v>33</v>
      </c>
    </row>
    <row r="1089" spans="7:15" x14ac:dyDescent="0.25">
      <c r="G1089" s="16" t="s">
        <v>3</v>
      </c>
      <c r="H1089" s="7">
        <v>190</v>
      </c>
      <c r="I1089" s="33">
        <v>1</v>
      </c>
      <c r="J1089" s="32">
        <v>5</v>
      </c>
      <c r="K1089" s="34">
        <v>19</v>
      </c>
      <c r="L1089" s="32"/>
      <c r="M1089" s="33" t="s">
        <v>33</v>
      </c>
      <c r="N1089" s="32"/>
      <c r="O1089" s="34" t="s">
        <v>33</v>
      </c>
    </row>
    <row r="1090" spans="7:15" x14ac:dyDescent="0.25">
      <c r="G1090" s="16" t="s">
        <v>3</v>
      </c>
      <c r="H1090" s="7">
        <v>191</v>
      </c>
      <c r="I1090" s="33">
        <v>0</v>
      </c>
      <c r="J1090" s="32">
        <v>10</v>
      </c>
      <c r="K1090" s="34">
        <v>14</v>
      </c>
      <c r="L1090" s="32"/>
      <c r="M1090" s="33" t="s">
        <v>33</v>
      </c>
      <c r="N1090" s="32"/>
      <c r="O1090" s="34" t="s">
        <v>33</v>
      </c>
    </row>
    <row r="1091" spans="7:15" x14ac:dyDescent="0.25">
      <c r="G1091" s="16" t="s">
        <v>3</v>
      </c>
      <c r="H1091" s="7">
        <v>192</v>
      </c>
      <c r="I1091" s="33">
        <v>0</v>
      </c>
      <c r="J1091" s="32">
        <v>1</v>
      </c>
      <c r="K1091" s="34">
        <v>23</v>
      </c>
      <c r="L1091" s="32"/>
      <c r="M1091" s="33" t="s">
        <v>33</v>
      </c>
      <c r="N1091" s="32"/>
      <c r="O1091" s="34" t="s">
        <v>33</v>
      </c>
    </row>
    <row r="1092" spans="7:15" x14ac:dyDescent="0.25">
      <c r="G1092" s="16" t="s">
        <v>3</v>
      </c>
      <c r="H1092" s="7">
        <v>193</v>
      </c>
      <c r="I1092" s="33">
        <v>6</v>
      </c>
      <c r="J1092" s="32">
        <v>16</v>
      </c>
      <c r="K1092" s="34">
        <v>8</v>
      </c>
      <c r="L1092" s="32" t="s">
        <v>41</v>
      </c>
      <c r="M1092" s="33" t="s">
        <v>32</v>
      </c>
      <c r="N1092" s="32"/>
      <c r="O1092" s="34" t="s">
        <v>32</v>
      </c>
    </row>
    <row r="1093" spans="7:15" x14ac:dyDescent="0.25">
      <c r="G1093" s="16" t="s">
        <v>3</v>
      </c>
      <c r="H1093" s="7">
        <v>194</v>
      </c>
      <c r="I1093" s="33">
        <v>1</v>
      </c>
      <c r="J1093" s="32">
        <v>11</v>
      </c>
      <c r="K1093" s="34">
        <v>13</v>
      </c>
      <c r="L1093" s="32"/>
      <c r="M1093" s="33" t="s">
        <v>33</v>
      </c>
      <c r="N1093" s="32"/>
      <c r="O1093" s="34" t="s">
        <v>32</v>
      </c>
    </row>
    <row r="1094" spans="7:15" x14ac:dyDescent="0.25">
      <c r="G1094" s="16" t="s">
        <v>3</v>
      </c>
      <c r="H1094" s="7">
        <v>195</v>
      </c>
      <c r="I1094" s="33">
        <v>0</v>
      </c>
      <c r="J1094" s="32">
        <v>7</v>
      </c>
      <c r="K1094" s="34">
        <v>17</v>
      </c>
      <c r="L1094" s="32"/>
      <c r="M1094" s="33" t="s">
        <v>33</v>
      </c>
      <c r="N1094" s="32"/>
      <c r="O1094" s="34" t="s">
        <v>32</v>
      </c>
    </row>
    <row r="1095" spans="7:15" x14ac:dyDescent="0.25">
      <c r="G1095" s="16" t="s">
        <v>3</v>
      </c>
      <c r="H1095" s="7">
        <v>196</v>
      </c>
      <c r="I1095" s="33">
        <v>1</v>
      </c>
      <c r="J1095" s="32">
        <v>8</v>
      </c>
      <c r="K1095" s="34">
        <v>16</v>
      </c>
      <c r="L1095" s="32"/>
      <c r="M1095" s="33" t="s">
        <v>33</v>
      </c>
      <c r="N1095" s="32"/>
      <c r="O1095" s="34" t="s">
        <v>33</v>
      </c>
    </row>
    <row r="1096" spans="7:15" x14ac:dyDescent="0.25">
      <c r="G1096" s="16" t="s">
        <v>3</v>
      </c>
      <c r="H1096" s="7">
        <v>197</v>
      </c>
      <c r="I1096" s="33">
        <v>4</v>
      </c>
      <c r="J1096" s="32">
        <v>9</v>
      </c>
      <c r="K1096" s="34">
        <v>15</v>
      </c>
      <c r="L1096" s="32"/>
      <c r="M1096" s="33" t="s">
        <v>33</v>
      </c>
      <c r="N1096" s="32"/>
      <c r="O1096" s="34" t="s">
        <v>32</v>
      </c>
    </row>
    <row r="1097" spans="7:15" x14ac:dyDescent="0.25">
      <c r="G1097" s="16" t="s">
        <v>3</v>
      </c>
      <c r="H1097" s="7">
        <v>198</v>
      </c>
      <c r="I1097" s="33">
        <v>1</v>
      </c>
      <c r="J1097" s="32">
        <v>6</v>
      </c>
      <c r="K1097" s="34">
        <v>18</v>
      </c>
      <c r="L1097" s="32"/>
      <c r="M1097" s="33" t="s">
        <v>33</v>
      </c>
      <c r="N1097" s="32"/>
      <c r="O1097" s="34" t="s">
        <v>33</v>
      </c>
    </row>
    <row r="1098" spans="7:15" x14ac:dyDescent="0.25">
      <c r="G1098" s="16" t="s">
        <v>3</v>
      </c>
      <c r="H1098" s="7">
        <v>199</v>
      </c>
      <c r="I1098" s="33">
        <v>2</v>
      </c>
      <c r="J1098" s="32">
        <v>12</v>
      </c>
      <c r="K1098" s="34">
        <v>12</v>
      </c>
      <c r="L1098" s="32"/>
      <c r="M1098" s="33" t="s">
        <v>33</v>
      </c>
      <c r="N1098" s="32"/>
      <c r="O1098" s="34" t="s">
        <v>33</v>
      </c>
    </row>
    <row r="1099" spans="7:15" x14ac:dyDescent="0.25">
      <c r="G1099" s="16" t="s">
        <v>3</v>
      </c>
      <c r="H1099" s="7">
        <v>200</v>
      </c>
      <c r="I1099" s="33">
        <v>5</v>
      </c>
      <c r="J1099" s="32">
        <v>12</v>
      </c>
      <c r="K1099" s="34">
        <v>13</v>
      </c>
      <c r="L1099" s="32" t="s">
        <v>41</v>
      </c>
      <c r="M1099" s="33" t="s">
        <v>32</v>
      </c>
      <c r="N1099" s="32"/>
      <c r="O1099" s="34" t="s">
        <v>33</v>
      </c>
    </row>
    <row r="1100" spans="7:15" x14ac:dyDescent="0.25">
      <c r="G1100" s="16" t="s">
        <v>3</v>
      </c>
      <c r="H1100" s="7">
        <v>201</v>
      </c>
      <c r="I1100" s="33">
        <v>2</v>
      </c>
      <c r="J1100" s="32">
        <v>18</v>
      </c>
      <c r="K1100" s="34">
        <v>5</v>
      </c>
      <c r="L1100" s="32"/>
      <c r="M1100" s="33"/>
      <c r="N1100" s="32"/>
      <c r="O1100" s="34" t="s">
        <v>32</v>
      </c>
    </row>
    <row r="1101" spans="7:15" x14ac:dyDescent="0.25">
      <c r="G1101" s="16" t="s">
        <v>3</v>
      </c>
      <c r="H1101" s="7">
        <v>202</v>
      </c>
      <c r="I1101" s="33">
        <v>1</v>
      </c>
      <c r="J1101" s="32">
        <v>9</v>
      </c>
      <c r="K1101" s="34">
        <v>14</v>
      </c>
      <c r="L1101" s="32"/>
      <c r="M1101" s="33"/>
      <c r="N1101" s="32"/>
      <c r="O1101" s="34" t="s">
        <v>33</v>
      </c>
    </row>
    <row r="1102" spans="7:15" x14ac:dyDescent="0.25">
      <c r="G1102" s="16" t="s">
        <v>3</v>
      </c>
      <c r="H1102" s="7">
        <v>203</v>
      </c>
      <c r="I1102" s="33">
        <v>2</v>
      </c>
      <c r="J1102" s="32">
        <v>17</v>
      </c>
      <c r="K1102" s="34">
        <v>7</v>
      </c>
      <c r="L1102" s="32"/>
      <c r="M1102" s="33"/>
      <c r="N1102" s="32"/>
      <c r="O1102" s="34" t="s">
        <v>32</v>
      </c>
    </row>
    <row r="1103" spans="7:15" x14ac:dyDescent="0.25">
      <c r="G1103" s="16" t="s">
        <v>3</v>
      </c>
      <c r="H1103" s="7">
        <v>204</v>
      </c>
      <c r="I1103" s="33">
        <v>8</v>
      </c>
      <c r="J1103" s="32">
        <v>14</v>
      </c>
      <c r="K1103" s="34">
        <v>10</v>
      </c>
      <c r="L1103" s="32"/>
      <c r="M1103" s="33"/>
      <c r="N1103" s="32"/>
      <c r="O1103" s="34" t="s">
        <v>33</v>
      </c>
    </row>
    <row r="1104" spans="7:15" x14ac:dyDescent="0.25">
      <c r="G1104" s="16" t="s">
        <v>3</v>
      </c>
      <c r="H1104" s="7">
        <v>205</v>
      </c>
      <c r="I1104" s="33">
        <v>3</v>
      </c>
      <c r="J1104" s="32">
        <v>18</v>
      </c>
      <c r="K1104" s="34">
        <v>6</v>
      </c>
      <c r="L1104" s="32"/>
      <c r="M1104" s="33"/>
      <c r="N1104" s="32"/>
      <c r="O1104" s="34" t="s">
        <v>32</v>
      </c>
    </row>
    <row r="1105" spans="7:15" x14ac:dyDescent="0.25">
      <c r="G1105" s="16" t="s">
        <v>3</v>
      </c>
      <c r="H1105" s="7">
        <v>206</v>
      </c>
      <c r="I1105" s="33">
        <v>2</v>
      </c>
      <c r="J1105" s="32">
        <v>11</v>
      </c>
      <c r="K1105" s="34">
        <v>12</v>
      </c>
      <c r="L1105" s="32"/>
      <c r="M1105" s="33"/>
      <c r="N1105" s="32"/>
      <c r="O1105" s="34" t="s">
        <v>33</v>
      </c>
    </row>
    <row r="1106" spans="7:15" x14ac:dyDescent="0.25">
      <c r="G1106" s="16" t="s">
        <v>3</v>
      </c>
      <c r="H1106" s="7">
        <v>207</v>
      </c>
      <c r="I1106" s="33">
        <v>1</v>
      </c>
      <c r="J1106" s="32">
        <v>10</v>
      </c>
      <c r="K1106" s="34">
        <v>13</v>
      </c>
      <c r="L1106" s="32"/>
      <c r="M1106" s="33"/>
      <c r="N1106" s="32"/>
      <c r="O1106" s="34" t="s">
        <v>33</v>
      </c>
    </row>
    <row r="1107" spans="7:15" x14ac:dyDescent="0.25">
      <c r="G1107" s="16" t="s">
        <v>3</v>
      </c>
      <c r="H1107" s="7">
        <v>208</v>
      </c>
      <c r="I1107" s="33">
        <v>8</v>
      </c>
      <c r="J1107" s="32">
        <v>18</v>
      </c>
      <c r="K1107" s="34">
        <v>5</v>
      </c>
      <c r="L1107" s="32"/>
      <c r="M1107" s="33"/>
      <c r="N1107" s="32"/>
      <c r="O1107" s="34" t="s">
        <v>32</v>
      </c>
    </row>
    <row r="1108" spans="7:15" x14ac:dyDescent="0.25">
      <c r="G1108" s="16" t="s">
        <v>3</v>
      </c>
      <c r="H1108" s="7">
        <v>209</v>
      </c>
      <c r="I1108" s="33">
        <v>2</v>
      </c>
      <c r="J1108" s="32">
        <v>8</v>
      </c>
      <c r="K1108" s="34">
        <v>15</v>
      </c>
      <c r="L1108" s="32"/>
      <c r="M1108" s="33"/>
      <c r="N1108" s="32"/>
      <c r="O1108" s="34" t="s">
        <v>33</v>
      </c>
    </row>
    <row r="1109" spans="7:15" x14ac:dyDescent="0.25">
      <c r="G1109" s="16" t="s">
        <v>3</v>
      </c>
      <c r="H1109" s="7">
        <v>210</v>
      </c>
      <c r="I1109" s="33">
        <v>0</v>
      </c>
      <c r="J1109" s="32">
        <v>7</v>
      </c>
      <c r="K1109" s="34">
        <v>15</v>
      </c>
      <c r="L1109" s="32"/>
      <c r="M1109" s="33"/>
      <c r="N1109" s="32"/>
      <c r="O1109" s="34" t="s">
        <v>32</v>
      </c>
    </row>
    <row r="1110" spans="7:15" x14ac:dyDescent="0.25">
      <c r="G1110" s="16" t="s">
        <v>3</v>
      </c>
      <c r="H1110" s="7">
        <v>211</v>
      </c>
      <c r="I1110" s="33">
        <v>4</v>
      </c>
      <c r="J1110" s="32">
        <v>13</v>
      </c>
      <c r="K1110" s="34">
        <v>10</v>
      </c>
      <c r="L1110" s="32"/>
      <c r="M1110" s="33"/>
      <c r="N1110" s="32"/>
      <c r="O1110" s="34" t="s">
        <v>33</v>
      </c>
    </row>
    <row r="1111" spans="7:15" x14ac:dyDescent="0.25">
      <c r="G1111" s="16" t="s">
        <v>3</v>
      </c>
      <c r="H1111" s="7">
        <v>212</v>
      </c>
      <c r="I1111" s="33">
        <v>3</v>
      </c>
      <c r="J1111" s="32">
        <v>13</v>
      </c>
      <c r="K1111" s="34">
        <v>10</v>
      </c>
      <c r="L1111" s="32"/>
      <c r="M1111" s="33"/>
      <c r="N1111" s="32"/>
      <c r="O1111" s="34" t="s">
        <v>33</v>
      </c>
    </row>
    <row r="1112" spans="7:15" x14ac:dyDescent="0.25">
      <c r="G1112" s="16" t="s">
        <v>3</v>
      </c>
      <c r="H1112" s="7">
        <v>213</v>
      </c>
      <c r="I1112" s="33">
        <v>4</v>
      </c>
      <c r="J1112" s="32">
        <v>14</v>
      </c>
      <c r="K1112" s="34">
        <v>9</v>
      </c>
      <c r="L1112" s="32"/>
      <c r="M1112" s="33"/>
      <c r="N1112" s="32"/>
      <c r="O1112" s="34" t="s">
        <v>33</v>
      </c>
    </row>
    <row r="1113" spans="7:15" x14ac:dyDescent="0.25">
      <c r="G1113" s="16" t="s">
        <v>3</v>
      </c>
      <c r="H1113" s="7">
        <v>214</v>
      </c>
      <c r="I1113" s="33">
        <v>5</v>
      </c>
      <c r="J1113" s="32">
        <v>8</v>
      </c>
      <c r="K1113" s="34">
        <v>16</v>
      </c>
      <c r="L1113" s="32" t="s">
        <v>41</v>
      </c>
      <c r="M1113" s="33" t="s">
        <v>32</v>
      </c>
      <c r="N1113" s="32"/>
      <c r="O1113" s="34" t="s">
        <v>33</v>
      </c>
    </row>
    <row r="1114" spans="7:15" x14ac:dyDescent="0.25">
      <c r="G1114" s="16" t="s">
        <v>3</v>
      </c>
      <c r="H1114" s="7">
        <v>215</v>
      </c>
      <c r="I1114" s="33">
        <v>3</v>
      </c>
      <c r="J1114" s="32">
        <v>8</v>
      </c>
      <c r="K1114" s="34">
        <v>14</v>
      </c>
      <c r="L1114" s="32"/>
      <c r="M1114" s="33"/>
      <c r="N1114" s="32"/>
      <c r="O1114" s="34" t="s">
        <v>33</v>
      </c>
    </row>
    <row r="1115" spans="7:15" x14ac:dyDescent="0.25">
      <c r="G1115" s="16" t="s">
        <v>3</v>
      </c>
      <c r="H1115" s="7">
        <v>216</v>
      </c>
      <c r="I1115" s="33">
        <v>1</v>
      </c>
      <c r="J1115" s="32">
        <v>11</v>
      </c>
      <c r="K1115" s="34">
        <v>12</v>
      </c>
      <c r="L1115" s="32"/>
      <c r="M1115" s="33"/>
      <c r="N1115" s="32"/>
      <c r="O1115" s="34" t="s">
        <v>33</v>
      </c>
    </row>
    <row r="1116" spans="7:15" x14ac:dyDescent="0.25">
      <c r="G1116" s="16" t="s">
        <v>3</v>
      </c>
      <c r="H1116" s="7">
        <v>217</v>
      </c>
      <c r="I1116" s="33">
        <v>3</v>
      </c>
      <c r="J1116" s="32">
        <v>13</v>
      </c>
      <c r="K1116" s="34">
        <v>10</v>
      </c>
      <c r="L1116" s="32"/>
      <c r="M1116" s="33"/>
      <c r="N1116" s="32"/>
      <c r="O1116" s="34" t="s">
        <v>32</v>
      </c>
    </row>
    <row r="1117" spans="7:15" x14ac:dyDescent="0.25">
      <c r="G1117" s="16" t="s">
        <v>3</v>
      </c>
      <c r="H1117" s="7">
        <v>218</v>
      </c>
      <c r="I1117" s="33">
        <v>2</v>
      </c>
      <c r="J1117" s="32">
        <v>10</v>
      </c>
      <c r="K1117" s="34">
        <v>13</v>
      </c>
      <c r="L1117" s="32"/>
      <c r="M1117" s="33"/>
      <c r="N1117" s="32"/>
      <c r="O1117" s="34" t="s">
        <v>33</v>
      </c>
    </row>
    <row r="1118" spans="7:15" x14ac:dyDescent="0.25">
      <c r="G1118" s="16" t="s">
        <v>3</v>
      </c>
      <c r="H1118" s="7">
        <v>219</v>
      </c>
      <c r="I1118" s="33">
        <v>0</v>
      </c>
      <c r="J1118" s="32">
        <v>6</v>
      </c>
      <c r="K1118" s="34">
        <v>17</v>
      </c>
      <c r="L1118" s="32"/>
      <c r="M1118" s="33"/>
      <c r="N1118" s="32"/>
      <c r="O1118" s="34" t="s">
        <v>32</v>
      </c>
    </row>
    <row r="1119" spans="7:15" x14ac:dyDescent="0.25">
      <c r="G1119" s="16" t="s">
        <v>3</v>
      </c>
      <c r="H1119" s="7">
        <v>220</v>
      </c>
      <c r="I1119" s="33">
        <v>0</v>
      </c>
      <c r="J1119" s="32">
        <v>5</v>
      </c>
      <c r="K1119" s="34">
        <v>18</v>
      </c>
      <c r="L1119" s="32"/>
      <c r="M1119" s="33"/>
      <c r="N1119" s="32"/>
      <c r="O1119" s="34" t="s">
        <v>32</v>
      </c>
    </row>
    <row r="1120" spans="7:15" x14ac:dyDescent="0.25">
      <c r="G1120" s="16" t="s">
        <v>3</v>
      </c>
      <c r="H1120" s="7">
        <v>221</v>
      </c>
      <c r="I1120" s="33">
        <v>3</v>
      </c>
      <c r="J1120" s="32">
        <v>12</v>
      </c>
      <c r="K1120" s="34">
        <v>11</v>
      </c>
      <c r="L1120" s="32"/>
      <c r="M1120" s="33"/>
      <c r="N1120" s="32"/>
      <c r="O1120" s="34" t="s">
        <v>32</v>
      </c>
    </row>
    <row r="1121" spans="7:15" x14ac:dyDescent="0.25">
      <c r="G1121" s="16" t="s">
        <v>3</v>
      </c>
      <c r="H1121" s="7">
        <v>222</v>
      </c>
      <c r="I1121" s="33">
        <v>3</v>
      </c>
      <c r="J1121" s="32">
        <v>9</v>
      </c>
      <c r="K1121" s="34">
        <v>14</v>
      </c>
      <c r="L1121" s="32"/>
      <c r="M1121" s="33"/>
      <c r="N1121" s="32"/>
      <c r="O1121" s="34" t="s">
        <v>33</v>
      </c>
    </row>
    <row r="1122" spans="7:15" x14ac:dyDescent="0.25">
      <c r="G1122" s="16" t="s">
        <v>3</v>
      </c>
      <c r="H1122" s="7">
        <v>223</v>
      </c>
      <c r="I1122" s="33">
        <v>0</v>
      </c>
      <c r="J1122" s="32">
        <v>2</v>
      </c>
      <c r="K1122" s="34">
        <v>21</v>
      </c>
      <c r="L1122" s="32"/>
      <c r="M1122" s="33"/>
      <c r="N1122" s="32"/>
      <c r="O1122" s="34" t="s">
        <v>33</v>
      </c>
    </row>
    <row r="1123" spans="7:15" x14ac:dyDescent="0.25">
      <c r="G1123" s="16" t="s">
        <v>3</v>
      </c>
      <c r="H1123" s="7">
        <v>224</v>
      </c>
      <c r="I1123" s="33">
        <v>3</v>
      </c>
      <c r="J1123" s="32">
        <v>8</v>
      </c>
      <c r="K1123" s="34">
        <v>15</v>
      </c>
      <c r="L1123" s="32"/>
      <c r="M1123" s="33"/>
      <c r="N1123" s="32"/>
      <c r="O1123" s="34" t="s">
        <v>33</v>
      </c>
    </row>
    <row r="1124" spans="7:15" x14ac:dyDescent="0.25">
      <c r="G1124" s="16" t="s">
        <v>3</v>
      </c>
      <c r="H1124" s="7">
        <v>225</v>
      </c>
      <c r="I1124" s="33">
        <v>2</v>
      </c>
      <c r="J1124" s="32">
        <v>9</v>
      </c>
      <c r="K1124" s="34">
        <v>14</v>
      </c>
      <c r="L1124" s="32"/>
      <c r="M1124" s="33"/>
      <c r="N1124" s="32"/>
      <c r="O1124" s="34" t="s">
        <v>33</v>
      </c>
    </row>
    <row r="1125" spans="7:15" x14ac:dyDescent="0.25">
      <c r="G1125" s="16" t="s">
        <v>3</v>
      </c>
      <c r="H1125" s="7">
        <v>226</v>
      </c>
      <c r="I1125" s="33">
        <v>2</v>
      </c>
      <c r="J1125" s="32">
        <v>12</v>
      </c>
      <c r="K1125" s="34">
        <v>11</v>
      </c>
      <c r="L1125" s="32"/>
      <c r="M1125" s="33"/>
      <c r="N1125" s="32"/>
      <c r="O1125" s="34" t="s">
        <v>33</v>
      </c>
    </row>
    <row r="1126" spans="7:15" x14ac:dyDescent="0.25">
      <c r="G1126" s="16" t="s">
        <v>3</v>
      </c>
      <c r="H1126" s="7">
        <v>227</v>
      </c>
      <c r="I1126" s="33">
        <v>3</v>
      </c>
      <c r="J1126" s="32">
        <v>12</v>
      </c>
      <c r="K1126" s="34">
        <v>12</v>
      </c>
      <c r="L1126" s="32" t="s">
        <v>41</v>
      </c>
      <c r="M1126" s="33" t="s">
        <v>32</v>
      </c>
      <c r="N1126" s="32"/>
      <c r="O1126" s="34" t="s">
        <v>32</v>
      </c>
    </row>
    <row r="1127" spans="7:15" x14ac:dyDescent="0.25">
      <c r="G1127" s="16" t="s">
        <v>3</v>
      </c>
      <c r="H1127" s="7">
        <v>228</v>
      </c>
      <c r="I1127" s="33">
        <v>3</v>
      </c>
      <c r="J1127" s="32">
        <v>8</v>
      </c>
      <c r="K1127" s="34">
        <v>15</v>
      </c>
      <c r="L1127" s="32"/>
      <c r="M1127" s="33"/>
      <c r="N1127" s="32"/>
      <c r="O1127" s="34" t="s">
        <v>33</v>
      </c>
    </row>
    <row r="1128" spans="7:15" x14ac:dyDescent="0.25">
      <c r="G1128" s="16" t="s">
        <v>3</v>
      </c>
      <c r="H1128" s="7">
        <v>229</v>
      </c>
      <c r="I1128" s="33">
        <v>1</v>
      </c>
      <c r="J1128" s="32">
        <v>10</v>
      </c>
      <c r="K1128" s="34">
        <v>13</v>
      </c>
      <c r="L1128" s="32"/>
      <c r="M1128" s="33"/>
      <c r="N1128" s="32"/>
      <c r="O1128" s="34" t="s">
        <v>32</v>
      </c>
    </row>
    <row r="1129" spans="7:15" x14ac:dyDescent="0.25">
      <c r="G1129" s="16" t="s">
        <v>3</v>
      </c>
      <c r="H1129" s="7">
        <v>230</v>
      </c>
      <c r="I1129" s="33">
        <v>4</v>
      </c>
      <c r="J1129" s="32">
        <v>9</v>
      </c>
      <c r="K1129" s="34">
        <v>13</v>
      </c>
      <c r="L1129" s="32"/>
      <c r="M1129" s="33"/>
      <c r="N1129" s="32"/>
      <c r="O1129" s="34" t="s">
        <v>32</v>
      </c>
    </row>
    <row r="1130" spans="7:15" x14ac:dyDescent="0.25">
      <c r="G1130" s="16" t="s">
        <v>3</v>
      </c>
      <c r="H1130" s="7">
        <v>231</v>
      </c>
      <c r="I1130" s="33">
        <v>0</v>
      </c>
      <c r="J1130" s="32">
        <v>8</v>
      </c>
      <c r="K1130" s="34">
        <v>15</v>
      </c>
      <c r="L1130" s="32"/>
      <c r="M1130" s="33"/>
      <c r="N1130" s="32"/>
      <c r="O1130" s="34" t="s">
        <v>32</v>
      </c>
    </row>
    <row r="1131" spans="7:15" x14ac:dyDescent="0.25">
      <c r="G1131" s="16" t="s">
        <v>3</v>
      </c>
      <c r="H1131" s="7">
        <v>232</v>
      </c>
      <c r="I1131" s="33">
        <v>1</v>
      </c>
      <c r="J1131" s="32">
        <v>9</v>
      </c>
      <c r="K1131" s="34">
        <v>14</v>
      </c>
      <c r="L1131" s="32"/>
      <c r="M1131" s="33"/>
      <c r="N1131" s="32"/>
      <c r="O1131" s="34" t="s">
        <v>33</v>
      </c>
    </row>
    <row r="1132" spans="7:15" x14ac:dyDescent="0.25">
      <c r="G1132" s="16" t="s">
        <v>3</v>
      </c>
      <c r="H1132" s="7">
        <v>233</v>
      </c>
      <c r="I1132" s="33">
        <v>0</v>
      </c>
      <c r="J1132" s="32">
        <v>2</v>
      </c>
      <c r="K1132" s="34">
        <v>21</v>
      </c>
      <c r="L1132" s="32"/>
      <c r="M1132" s="33"/>
      <c r="N1132" s="32"/>
      <c r="O1132" s="34" t="s">
        <v>33</v>
      </c>
    </row>
    <row r="1133" spans="7:15" x14ac:dyDescent="0.25">
      <c r="G1133" s="16" t="s">
        <v>3</v>
      </c>
      <c r="H1133" s="7">
        <v>234</v>
      </c>
      <c r="I1133" s="33">
        <v>0</v>
      </c>
      <c r="J1133" s="32">
        <v>4</v>
      </c>
      <c r="K1133" s="34">
        <v>19</v>
      </c>
      <c r="L1133" s="32"/>
      <c r="M1133" s="33"/>
      <c r="N1133" s="32"/>
      <c r="O1133" s="34" t="s">
        <v>32</v>
      </c>
    </row>
    <row r="1134" spans="7:15" x14ac:dyDescent="0.25">
      <c r="G1134" s="16" t="s">
        <v>3</v>
      </c>
      <c r="H1134" s="7">
        <v>235</v>
      </c>
      <c r="I1134" s="33">
        <v>0</v>
      </c>
      <c r="J1134" s="32">
        <v>4</v>
      </c>
      <c r="K1134" s="34">
        <v>19</v>
      </c>
      <c r="L1134" s="32"/>
      <c r="M1134" s="33"/>
      <c r="N1134" s="32"/>
      <c r="O1134" s="34" t="s">
        <v>33</v>
      </c>
    </row>
    <row r="1135" spans="7:15" x14ac:dyDescent="0.25">
      <c r="G1135" s="16" t="s">
        <v>3</v>
      </c>
      <c r="H1135" s="7">
        <v>236</v>
      </c>
      <c r="I1135" s="33">
        <v>1</v>
      </c>
      <c r="J1135" s="32">
        <v>9</v>
      </c>
      <c r="K1135" s="34">
        <v>13</v>
      </c>
      <c r="L1135" s="32"/>
      <c r="M1135" s="33"/>
      <c r="N1135" s="32"/>
      <c r="O1135" s="34" t="s">
        <v>32</v>
      </c>
    </row>
    <row r="1136" spans="7:15" x14ac:dyDescent="0.25">
      <c r="G1136" s="16" t="s">
        <v>3</v>
      </c>
      <c r="H1136" s="7">
        <v>237</v>
      </c>
      <c r="I1136" s="33">
        <v>3</v>
      </c>
      <c r="J1136" s="32">
        <v>8</v>
      </c>
      <c r="K1136" s="34">
        <v>15</v>
      </c>
      <c r="L1136" s="32"/>
      <c r="M1136" s="33"/>
      <c r="N1136" s="32"/>
      <c r="O1136" s="34" t="s">
        <v>33</v>
      </c>
    </row>
    <row r="1137" spans="7:15" x14ac:dyDescent="0.25">
      <c r="G1137" s="16" t="s">
        <v>3</v>
      </c>
      <c r="H1137" s="7">
        <v>238</v>
      </c>
      <c r="I1137" s="33">
        <v>12</v>
      </c>
      <c r="J1137" s="32">
        <v>18</v>
      </c>
      <c r="K1137" s="34">
        <v>6</v>
      </c>
      <c r="L1137" s="32" t="s">
        <v>41</v>
      </c>
      <c r="M1137" s="33" t="s">
        <v>32</v>
      </c>
      <c r="N1137" s="32"/>
      <c r="O1137" s="34" t="s">
        <v>32</v>
      </c>
    </row>
    <row r="1138" spans="7:15" x14ac:dyDescent="0.25">
      <c r="G1138" s="16" t="s">
        <v>3</v>
      </c>
      <c r="H1138" s="7">
        <v>239</v>
      </c>
      <c r="I1138" s="33">
        <v>6</v>
      </c>
      <c r="J1138" s="32">
        <v>17</v>
      </c>
      <c r="K1138" s="34">
        <v>6</v>
      </c>
      <c r="L1138" s="32"/>
      <c r="M1138" s="33"/>
      <c r="N1138" s="32"/>
      <c r="O1138" s="34" t="s">
        <v>32</v>
      </c>
    </row>
    <row r="1139" spans="7:15" x14ac:dyDescent="0.25">
      <c r="G1139" s="16" t="s">
        <v>3</v>
      </c>
      <c r="H1139" s="7">
        <v>240</v>
      </c>
      <c r="I1139" s="33">
        <v>7</v>
      </c>
      <c r="J1139" s="32">
        <v>14</v>
      </c>
      <c r="K1139" s="34">
        <v>9</v>
      </c>
      <c r="L1139" s="32"/>
      <c r="M1139" s="33"/>
      <c r="N1139" s="32"/>
      <c r="O1139" s="34" t="s">
        <v>33</v>
      </c>
    </row>
    <row r="1140" spans="7:15" x14ac:dyDescent="0.25">
      <c r="G1140" s="16" t="s">
        <v>3</v>
      </c>
      <c r="H1140" s="7">
        <v>241</v>
      </c>
      <c r="I1140" s="33">
        <v>6</v>
      </c>
      <c r="J1140" s="32">
        <v>14</v>
      </c>
      <c r="K1140" s="34">
        <v>9</v>
      </c>
      <c r="L1140" s="32"/>
      <c r="M1140" s="33"/>
      <c r="N1140" s="32"/>
      <c r="O1140" s="34" t="s">
        <v>33</v>
      </c>
    </row>
    <row r="1141" spans="7:15" x14ac:dyDescent="0.25">
      <c r="G1141" s="16" t="s">
        <v>3</v>
      </c>
      <c r="H1141" s="7">
        <v>242</v>
      </c>
      <c r="I1141" s="33">
        <v>4</v>
      </c>
      <c r="J1141" s="32">
        <v>11</v>
      </c>
      <c r="K1141" s="34">
        <v>12</v>
      </c>
      <c r="L1141" s="32"/>
      <c r="M1141" s="33"/>
      <c r="N1141" s="32"/>
      <c r="O1141" s="34" t="s">
        <v>33</v>
      </c>
    </row>
    <row r="1142" spans="7:15" x14ac:dyDescent="0.25">
      <c r="G1142" s="16" t="s">
        <v>3</v>
      </c>
      <c r="H1142" s="7">
        <v>243</v>
      </c>
      <c r="I1142" s="33">
        <v>6</v>
      </c>
      <c r="J1142" s="32">
        <v>13</v>
      </c>
      <c r="K1142" s="34">
        <v>10</v>
      </c>
      <c r="L1142" s="32"/>
      <c r="M1142" s="33"/>
      <c r="N1142" s="32"/>
      <c r="O1142" s="34" t="s">
        <v>33</v>
      </c>
    </row>
    <row r="1143" spans="7:15" x14ac:dyDescent="0.25">
      <c r="G1143" s="16" t="s">
        <v>3</v>
      </c>
      <c r="H1143" s="7">
        <v>244</v>
      </c>
      <c r="I1143" s="33">
        <v>7</v>
      </c>
      <c r="J1143" s="32">
        <v>15</v>
      </c>
      <c r="K1143" s="34">
        <v>8</v>
      </c>
      <c r="L1143" s="32"/>
      <c r="M1143" s="33"/>
      <c r="N1143" s="32"/>
      <c r="O1143" s="34" t="s">
        <v>33</v>
      </c>
    </row>
    <row r="1144" spans="7:15" x14ac:dyDescent="0.25">
      <c r="G1144" s="16" t="s">
        <v>3</v>
      </c>
      <c r="H1144" s="7">
        <v>245</v>
      </c>
      <c r="I1144" s="33">
        <v>5</v>
      </c>
      <c r="J1144" s="32">
        <v>10</v>
      </c>
      <c r="K1144" s="34">
        <v>13</v>
      </c>
      <c r="L1144" s="32"/>
      <c r="M1144" s="33"/>
      <c r="N1144" s="32"/>
      <c r="O1144" s="34" t="s">
        <v>33</v>
      </c>
    </row>
    <row r="1145" spans="7:15" x14ac:dyDescent="0.25">
      <c r="G1145" s="16" t="s">
        <v>3</v>
      </c>
      <c r="H1145" s="7">
        <v>246</v>
      </c>
      <c r="I1145" s="33">
        <v>11</v>
      </c>
      <c r="J1145" s="32">
        <v>14</v>
      </c>
      <c r="K1145" s="34">
        <v>9</v>
      </c>
      <c r="L1145" s="32"/>
      <c r="M1145" s="33"/>
      <c r="N1145" s="32" t="s">
        <v>41</v>
      </c>
      <c r="O1145" s="34" t="s">
        <v>32</v>
      </c>
    </row>
    <row r="1146" spans="7:15" x14ac:dyDescent="0.25">
      <c r="G1146" s="16" t="s">
        <v>3</v>
      </c>
      <c r="H1146" s="7">
        <v>247</v>
      </c>
      <c r="I1146" s="33">
        <v>5</v>
      </c>
      <c r="J1146" s="32">
        <v>14</v>
      </c>
      <c r="K1146" s="34">
        <v>9</v>
      </c>
      <c r="L1146" s="32"/>
      <c r="M1146" s="33"/>
      <c r="N1146" s="32"/>
      <c r="O1146" s="34" t="s">
        <v>32</v>
      </c>
    </row>
    <row r="1147" spans="7:15" x14ac:dyDescent="0.25">
      <c r="G1147" s="16" t="s">
        <v>3</v>
      </c>
      <c r="H1147" s="7">
        <v>248</v>
      </c>
      <c r="I1147" s="33">
        <v>11</v>
      </c>
      <c r="J1147" s="32">
        <v>15</v>
      </c>
      <c r="K1147" s="34">
        <v>9</v>
      </c>
      <c r="L1147" s="32" t="s">
        <v>41</v>
      </c>
      <c r="M1147" s="33" t="s">
        <v>32</v>
      </c>
      <c r="N1147" s="32"/>
      <c r="O1147" s="34" t="s">
        <v>33</v>
      </c>
    </row>
    <row r="1148" spans="7:15" x14ac:dyDescent="0.25">
      <c r="G1148" s="16" t="s">
        <v>3</v>
      </c>
      <c r="H1148" s="7">
        <v>249</v>
      </c>
      <c r="I1148" s="33">
        <v>4</v>
      </c>
      <c r="J1148" s="32">
        <v>14</v>
      </c>
      <c r="K1148" s="34">
        <v>9</v>
      </c>
      <c r="L1148" s="32"/>
      <c r="M1148" s="33"/>
      <c r="N1148" s="32"/>
      <c r="O1148" s="34" t="s">
        <v>33</v>
      </c>
    </row>
    <row r="1149" spans="7:15" x14ac:dyDescent="0.25">
      <c r="G1149" s="16" t="s">
        <v>3</v>
      </c>
      <c r="H1149" s="7">
        <v>250</v>
      </c>
      <c r="I1149" s="33">
        <v>5</v>
      </c>
      <c r="J1149" s="32">
        <v>13</v>
      </c>
      <c r="K1149" s="34">
        <v>10</v>
      </c>
      <c r="L1149" s="32"/>
      <c r="M1149" s="33"/>
      <c r="N1149" s="32"/>
      <c r="O1149" s="34" t="s">
        <v>33</v>
      </c>
    </row>
    <row r="1150" spans="7:15" x14ac:dyDescent="0.25">
      <c r="G1150" s="16" t="s">
        <v>3</v>
      </c>
      <c r="H1150" s="7">
        <v>251</v>
      </c>
      <c r="I1150" s="33">
        <v>2</v>
      </c>
      <c r="J1150" s="32">
        <v>15</v>
      </c>
      <c r="K1150" s="34">
        <v>8</v>
      </c>
      <c r="L1150" s="32"/>
      <c r="M1150" s="33"/>
      <c r="N1150" s="32"/>
      <c r="O1150" s="34" t="s">
        <v>32</v>
      </c>
    </row>
    <row r="1151" spans="7:15" x14ac:dyDescent="0.25">
      <c r="G1151" s="16" t="s">
        <v>3</v>
      </c>
      <c r="H1151" s="7">
        <v>252</v>
      </c>
      <c r="I1151" s="33">
        <v>8</v>
      </c>
      <c r="J1151" s="32">
        <v>15</v>
      </c>
      <c r="K1151" s="34">
        <v>8</v>
      </c>
      <c r="L1151" s="32"/>
      <c r="M1151" s="33"/>
      <c r="N1151" s="32"/>
      <c r="O1151" s="34" t="s">
        <v>33</v>
      </c>
    </row>
    <row r="1152" spans="7:15" x14ac:dyDescent="0.25">
      <c r="G1152" s="16" t="s">
        <v>3</v>
      </c>
      <c r="H1152" s="7">
        <v>253</v>
      </c>
      <c r="I1152" s="33">
        <v>4</v>
      </c>
      <c r="J1152" s="32">
        <v>16</v>
      </c>
      <c r="K1152" s="34">
        <v>7</v>
      </c>
      <c r="L1152" s="32"/>
      <c r="M1152" s="33"/>
      <c r="N1152" s="32"/>
      <c r="O1152" s="34" t="s">
        <v>32</v>
      </c>
    </row>
    <row r="1153" spans="7:15" x14ac:dyDescent="0.25">
      <c r="G1153" s="16" t="s">
        <v>3</v>
      </c>
      <c r="H1153" s="7">
        <v>254</v>
      </c>
      <c r="I1153" s="33">
        <v>2</v>
      </c>
      <c r="J1153" s="32">
        <v>13</v>
      </c>
      <c r="K1153" s="34">
        <v>10</v>
      </c>
      <c r="L1153" s="32"/>
      <c r="M1153" s="33"/>
      <c r="N1153" s="32"/>
      <c r="O1153" s="34" t="s">
        <v>33</v>
      </c>
    </row>
    <row r="1154" spans="7:15" x14ac:dyDescent="0.25">
      <c r="G1154" s="16" t="s">
        <v>3</v>
      </c>
      <c r="H1154" s="7">
        <v>255</v>
      </c>
      <c r="I1154" s="33">
        <v>5</v>
      </c>
      <c r="J1154" s="32">
        <v>14</v>
      </c>
      <c r="K1154" s="34">
        <v>9</v>
      </c>
      <c r="L1154" s="32"/>
      <c r="M1154" s="33"/>
      <c r="N1154" s="32"/>
      <c r="O1154" s="34" t="s">
        <v>33</v>
      </c>
    </row>
    <row r="1155" spans="7:15" x14ac:dyDescent="0.25">
      <c r="G1155" s="16" t="s">
        <v>3</v>
      </c>
      <c r="H1155" s="7">
        <v>256</v>
      </c>
      <c r="I1155" s="33">
        <v>3</v>
      </c>
      <c r="J1155" s="32">
        <v>11</v>
      </c>
      <c r="K1155" s="34">
        <v>12</v>
      </c>
      <c r="L1155" s="32"/>
      <c r="M1155" s="33"/>
      <c r="N1155" s="32"/>
      <c r="O1155" s="34" t="s">
        <v>33</v>
      </c>
    </row>
    <row r="1156" spans="7:15" x14ac:dyDescent="0.25">
      <c r="G1156" s="16" t="s">
        <v>3</v>
      </c>
      <c r="H1156" s="7">
        <v>257</v>
      </c>
      <c r="I1156" s="33">
        <v>5</v>
      </c>
      <c r="J1156" s="32">
        <v>15</v>
      </c>
      <c r="K1156" s="34">
        <v>8</v>
      </c>
      <c r="L1156" s="32"/>
      <c r="M1156" s="33"/>
      <c r="N1156" s="32"/>
      <c r="O1156" s="34" t="s">
        <v>33</v>
      </c>
    </row>
    <row r="1157" spans="7:15" x14ac:dyDescent="0.25">
      <c r="G1157" s="16" t="s">
        <v>3</v>
      </c>
      <c r="H1157" s="7">
        <v>258</v>
      </c>
      <c r="I1157" s="33">
        <v>6</v>
      </c>
      <c r="J1157" s="32">
        <v>17</v>
      </c>
      <c r="K1157" s="34">
        <v>6</v>
      </c>
      <c r="L1157" s="32"/>
      <c r="M1157" s="33"/>
      <c r="N1157" s="32"/>
      <c r="O1157" s="34" t="s">
        <v>32</v>
      </c>
    </row>
    <row r="1158" spans="7:15" x14ac:dyDescent="0.25">
      <c r="G1158" s="16" t="s">
        <v>3</v>
      </c>
      <c r="H1158" s="7">
        <v>259</v>
      </c>
      <c r="I1158" s="33">
        <v>5</v>
      </c>
      <c r="J1158" s="32">
        <v>12</v>
      </c>
      <c r="K1158" s="34">
        <v>11</v>
      </c>
      <c r="L1158" s="32"/>
      <c r="M1158" s="33"/>
      <c r="N1158" s="32"/>
      <c r="O1158" s="34" t="s">
        <v>33</v>
      </c>
    </row>
    <row r="1159" spans="7:15" x14ac:dyDescent="0.25">
      <c r="G1159" s="16" t="s">
        <v>3</v>
      </c>
      <c r="H1159" s="7">
        <v>260</v>
      </c>
      <c r="I1159" s="33">
        <v>5</v>
      </c>
      <c r="J1159" s="32">
        <v>11</v>
      </c>
      <c r="K1159" s="34">
        <v>12</v>
      </c>
      <c r="L1159" s="32"/>
      <c r="M1159" s="33"/>
      <c r="N1159" s="32"/>
      <c r="O1159" s="34" t="s">
        <v>33</v>
      </c>
    </row>
    <row r="1160" spans="7:15" x14ac:dyDescent="0.25">
      <c r="G1160" s="16" t="s">
        <v>3</v>
      </c>
      <c r="H1160" s="7">
        <v>261</v>
      </c>
      <c r="I1160" s="33">
        <v>17</v>
      </c>
      <c r="J1160" s="32">
        <v>22</v>
      </c>
      <c r="K1160" s="34">
        <v>2</v>
      </c>
      <c r="L1160" s="32" t="s">
        <v>41</v>
      </c>
      <c r="M1160" s="33" t="s">
        <v>32</v>
      </c>
      <c r="N1160" s="32" t="s">
        <v>41</v>
      </c>
      <c r="O1160" s="34" t="s">
        <v>32</v>
      </c>
    </row>
    <row r="1161" spans="7:15" x14ac:dyDescent="0.25">
      <c r="G1161" s="16" t="s">
        <v>3</v>
      </c>
      <c r="H1161" s="7">
        <v>262</v>
      </c>
      <c r="I1161" s="33">
        <v>12</v>
      </c>
      <c r="J1161" s="32">
        <v>21</v>
      </c>
      <c r="K1161" s="34">
        <v>2</v>
      </c>
      <c r="L1161" s="32"/>
      <c r="M1161" s="33"/>
      <c r="N1161" s="32"/>
      <c r="O1161" s="34" t="s">
        <v>32</v>
      </c>
    </row>
    <row r="1162" spans="7:15" x14ac:dyDescent="0.25">
      <c r="G1162" s="16" t="s">
        <v>3</v>
      </c>
      <c r="H1162" s="7">
        <v>263</v>
      </c>
      <c r="I1162" s="33">
        <v>5</v>
      </c>
      <c r="J1162" s="32">
        <v>10</v>
      </c>
      <c r="K1162" s="34">
        <v>13</v>
      </c>
      <c r="L1162" s="32"/>
      <c r="M1162" s="33"/>
      <c r="N1162" s="32"/>
      <c r="O1162" s="34" t="s">
        <v>33</v>
      </c>
    </row>
    <row r="1163" spans="7:15" x14ac:dyDescent="0.25">
      <c r="G1163" s="16" t="s">
        <v>3</v>
      </c>
      <c r="H1163" s="7">
        <v>264</v>
      </c>
      <c r="I1163" s="33">
        <v>9</v>
      </c>
      <c r="J1163" s="32">
        <v>15</v>
      </c>
      <c r="K1163" s="34">
        <v>8</v>
      </c>
      <c r="L1163" s="32"/>
      <c r="M1163" s="33"/>
      <c r="N1163" s="32"/>
      <c r="O1163" s="34" t="s">
        <v>33</v>
      </c>
    </row>
    <row r="1164" spans="7:15" x14ac:dyDescent="0.25">
      <c r="G1164" s="16" t="s">
        <v>3</v>
      </c>
      <c r="H1164" s="7">
        <v>265</v>
      </c>
      <c r="I1164" s="33">
        <v>6</v>
      </c>
      <c r="J1164" s="32">
        <v>19</v>
      </c>
      <c r="K1164" s="34">
        <v>4</v>
      </c>
      <c r="L1164" s="32"/>
      <c r="M1164" s="33"/>
      <c r="N1164" s="32"/>
      <c r="O1164" s="34" t="s">
        <v>33</v>
      </c>
    </row>
    <row r="1165" spans="7:15" x14ac:dyDescent="0.25">
      <c r="G1165" s="16" t="s">
        <v>3</v>
      </c>
      <c r="H1165" s="7">
        <v>266</v>
      </c>
      <c r="I1165" s="33">
        <v>9</v>
      </c>
      <c r="J1165" s="32">
        <v>15</v>
      </c>
      <c r="K1165" s="34">
        <v>8</v>
      </c>
      <c r="L1165" s="32"/>
      <c r="M1165" s="33"/>
      <c r="N1165" s="32" t="s">
        <v>41</v>
      </c>
      <c r="O1165" s="34" t="s">
        <v>32</v>
      </c>
    </row>
    <row r="1166" spans="7:15" x14ac:dyDescent="0.25">
      <c r="G1166" s="16" t="s">
        <v>3</v>
      </c>
      <c r="H1166" s="7">
        <v>267</v>
      </c>
      <c r="I1166" s="33">
        <v>7</v>
      </c>
      <c r="J1166" s="32">
        <v>10</v>
      </c>
      <c r="K1166" s="34">
        <v>13</v>
      </c>
      <c r="L1166" s="32"/>
      <c r="M1166" s="33"/>
      <c r="N1166" s="32"/>
      <c r="O1166" s="34" t="s">
        <v>33</v>
      </c>
    </row>
    <row r="1167" spans="7:15" x14ac:dyDescent="0.25">
      <c r="G1167" s="16" t="s">
        <v>3</v>
      </c>
      <c r="H1167" s="7">
        <v>268</v>
      </c>
      <c r="I1167" s="33">
        <v>9</v>
      </c>
      <c r="J1167" s="32">
        <v>17</v>
      </c>
      <c r="K1167" s="34">
        <v>6</v>
      </c>
      <c r="L1167" s="32"/>
      <c r="M1167" s="33"/>
      <c r="N1167" s="32"/>
      <c r="O1167" s="34" t="s">
        <v>32</v>
      </c>
    </row>
    <row r="1168" spans="7:15" x14ac:dyDescent="0.25">
      <c r="G1168" s="16" t="s">
        <v>3</v>
      </c>
      <c r="H1168" s="7">
        <v>269</v>
      </c>
      <c r="I1168" s="33">
        <v>5</v>
      </c>
      <c r="J1168" s="32">
        <v>13</v>
      </c>
      <c r="K1168" s="34">
        <v>10</v>
      </c>
      <c r="L1168" s="32"/>
      <c r="M1168" s="33"/>
      <c r="N1168" s="32"/>
      <c r="O1168" s="34" t="s">
        <v>33</v>
      </c>
    </row>
    <row r="1169" spans="7:15" x14ac:dyDescent="0.25">
      <c r="G1169" s="16" t="s">
        <v>3</v>
      </c>
      <c r="H1169" s="7">
        <v>270</v>
      </c>
      <c r="I1169" s="33">
        <v>5</v>
      </c>
      <c r="J1169" s="32">
        <v>14</v>
      </c>
      <c r="K1169" s="34">
        <v>9</v>
      </c>
      <c r="L1169" s="32"/>
      <c r="M1169" s="33"/>
      <c r="N1169" s="32"/>
      <c r="O1169" s="34" t="s">
        <v>32</v>
      </c>
    </row>
    <row r="1170" spans="7:15" x14ac:dyDescent="0.25">
      <c r="G1170" s="16" t="s">
        <v>3</v>
      </c>
      <c r="H1170" s="7">
        <v>271</v>
      </c>
      <c r="I1170" s="33">
        <v>8</v>
      </c>
      <c r="J1170" s="32">
        <v>19</v>
      </c>
      <c r="K1170" s="34">
        <v>4</v>
      </c>
      <c r="L1170" s="32"/>
      <c r="M1170" s="33"/>
      <c r="N1170" s="32"/>
      <c r="O1170" s="34" t="s">
        <v>32</v>
      </c>
    </row>
    <row r="1171" spans="7:15" x14ac:dyDescent="0.25">
      <c r="G1171" s="16" t="s">
        <v>3</v>
      </c>
      <c r="H1171" s="7">
        <v>272</v>
      </c>
      <c r="I1171" s="33">
        <v>3</v>
      </c>
      <c r="J1171" s="32">
        <v>15</v>
      </c>
      <c r="K1171" s="34">
        <v>8</v>
      </c>
      <c r="L1171" s="32"/>
      <c r="M1171" s="33"/>
      <c r="N1171" s="32"/>
      <c r="O1171" s="34" t="s">
        <v>33</v>
      </c>
    </row>
    <row r="1172" spans="7:15" x14ac:dyDescent="0.25">
      <c r="G1172" s="16" t="s">
        <v>3</v>
      </c>
      <c r="H1172" s="7">
        <v>273</v>
      </c>
      <c r="I1172" s="33">
        <v>2</v>
      </c>
      <c r="J1172" s="32">
        <v>13</v>
      </c>
      <c r="K1172" s="34">
        <v>10</v>
      </c>
      <c r="L1172" s="32"/>
      <c r="M1172" s="33"/>
      <c r="N1172" s="32"/>
      <c r="O1172" s="34" t="s">
        <v>33</v>
      </c>
    </row>
    <row r="1173" spans="7:15" x14ac:dyDescent="0.25">
      <c r="G1173" s="16" t="s">
        <v>3</v>
      </c>
      <c r="H1173" s="7">
        <v>274</v>
      </c>
      <c r="I1173" s="33">
        <v>8</v>
      </c>
      <c r="J1173" s="32">
        <v>15</v>
      </c>
      <c r="K1173" s="34">
        <v>9</v>
      </c>
      <c r="L1173" s="32" t="s">
        <v>41</v>
      </c>
      <c r="M1173" s="33" t="s">
        <v>32</v>
      </c>
      <c r="N1173" s="32"/>
      <c r="O1173" s="34" t="s">
        <v>32</v>
      </c>
    </row>
    <row r="1174" spans="7:15" x14ac:dyDescent="0.25">
      <c r="G1174" s="16" t="s">
        <v>3</v>
      </c>
      <c r="H1174" s="7">
        <v>275</v>
      </c>
      <c r="I1174" s="33">
        <v>4</v>
      </c>
      <c r="J1174" s="32">
        <v>17</v>
      </c>
      <c r="K1174" s="34">
        <v>6</v>
      </c>
      <c r="L1174" s="32"/>
      <c r="M1174" s="33"/>
      <c r="N1174" s="32"/>
      <c r="O1174" s="34" t="s">
        <v>33</v>
      </c>
    </row>
    <row r="1175" spans="7:15" x14ac:dyDescent="0.25">
      <c r="G1175" s="16" t="s">
        <v>3</v>
      </c>
      <c r="H1175" s="7">
        <v>276</v>
      </c>
      <c r="I1175" s="33">
        <v>0</v>
      </c>
      <c r="J1175" s="32">
        <v>15</v>
      </c>
      <c r="K1175" s="34">
        <v>7</v>
      </c>
      <c r="L1175" s="32"/>
      <c r="M1175" s="33"/>
      <c r="N1175" s="32"/>
      <c r="O1175" s="34" t="s">
        <v>32</v>
      </c>
    </row>
    <row r="1176" spans="7:15" x14ac:dyDescent="0.25">
      <c r="G1176" s="16" t="s">
        <v>3</v>
      </c>
      <c r="H1176" s="7">
        <v>277</v>
      </c>
      <c r="I1176" s="33">
        <v>0</v>
      </c>
      <c r="J1176" s="32">
        <v>8</v>
      </c>
      <c r="K1176" s="34">
        <v>15</v>
      </c>
      <c r="L1176" s="32"/>
      <c r="M1176" s="33"/>
      <c r="N1176" s="32"/>
      <c r="O1176" s="34" t="s">
        <v>33</v>
      </c>
    </row>
    <row r="1177" spans="7:15" x14ac:dyDescent="0.25">
      <c r="G1177" s="16" t="s">
        <v>3</v>
      </c>
      <c r="H1177" s="7">
        <v>278</v>
      </c>
      <c r="I1177" s="33">
        <v>1</v>
      </c>
      <c r="J1177" s="32">
        <v>16</v>
      </c>
      <c r="K1177" s="34">
        <v>7</v>
      </c>
      <c r="L1177" s="32"/>
      <c r="M1177" s="33"/>
      <c r="N1177" s="32"/>
      <c r="O1177" s="34" t="s">
        <v>33</v>
      </c>
    </row>
    <row r="1178" spans="7:15" x14ac:dyDescent="0.25">
      <c r="G1178" s="16" t="s">
        <v>3</v>
      </c>
      <c r="H1178" s="7">
        <v>279</v>
      </c>
      <c r="I1178" s="33">
        <v>3</v>
      </c>
      <c r="J1178" s="32">
        <v>16</v>
      </c>
      <c r="K1178" s="34">
        <v>7</v>
      </c>
      <c r="L1178" s="32"/>
      <c r="M1178" s="33"/>
      <c r="N1178" s="32"/>
      <c r="O1178" s="34" t="s">
        <v>32</v>
      </c>
    </row>
    <row r="1179" spans="7:15" x14ac:dyDescent="0.25">
      <c r="G1179" s="16" t="s">
        <v>3</v>
      </c>
      <c r="H1179" s="7">
        <v>280</v>
      </c>
      <c r="I1179" s="33">
        <v>9</v>
      </c>
      <c r="J1179" s="32">
        <v>19</v>
      </c>
      <c r="K1179" s="34">
        <v>5</v>
      </c>
      <c r="L1179" s="32" t="s">
        <v>41</v>
      </c>
      <c r="M1179" s="33" t="s">
        <v>32</v>
      </c>
      <c r="N1179" s="32"/>
      <c r="O1179" s="34" t="s">
        <v>33</v>
      </c>
    </row>
    <row r="1180" spans="7:15" x14ac:dyDescent="0.25">
      <c r="G1180" s="16" t="s">
        <v>3</v>
      </c>
      <c r="H1180" s="7">
        <v>281</v>
      </c>
      <c r="I1180" s="33">
        <v>2</v>
      </c>
      <c r="J1180" s="32">
        <v>16</v>
      </c>
      <c r="K1180" s="34">
        <v>7</v>
      </c>
      <c r="L1180" s="32"/>
      <c r="M1180" s="33"/>
      <c r="N1180" s="32"/>
      <c r="O1180" s="34" t="s">
        <v>33</v>
      </c>
    </row>
    <row r="1181" spans="7:15" x14ac:dyDescent="0.25">
      <c r="G1181" s="16" t="s">
        <v>3</v>
      </c>
      <c r="H1181" s="7">
        <v>282</v>
      </c>
      <c r="I1181" s="33">
        <v>4</v>
      </c>
      <c r="J1181" s="32">
        <v>19</v>
      </c>
      <c r="K1181" s="34">
        <v>5</v>
      </c>
      <c r="L1181" s="32"/>
      <c r="M1181" s="33"/>
      <c r="N1181" s="32"/>
      <c r="O1181" s="34" t="s">
        <v>33</v>
      </c>
    </row>
    <row r="1182" spans="7:15" x14ac:dyDescent="0.25">
      <c r="G1182" s="16" t="s">
        <v>3</v>
      </c>
      <c r="H1182" s="7">
        <v>283</v>
      </c>
      <c r="I1182" s="33">
        <v>1</v>
      </c>
      <c r="J1182" s="32">
        <v>14</v>
      </c>
      <c r="K1182" s="34">
        <v>10</v>
      </c>
      <c r="L1182" s="32"/>
      <c r="M1182" s="33"/>
      <c r="N1182" s="32"/>
      <c r="O1182" s="34" t="s">
        <v>33</v>
      </c>
    </row>
    <row r="1183" spans="7:15" x14ac:dyDescent="0.25">
      <c r="G1183" s="16" t="s">
        <v>3</v>
      </c>
      <c r="H1183" s="7">
        <v>284</v>
      </c>
      <c r="I1183" s="33">
        <v>3</v>
      </c>
      <c r="J1183" s="32">
        <v>12</v>
      </c>
      <c r="K1183" s="34">
        <v>11</v>
      </c>
      <c r="L1183" s="32"/>
      <c r="M1183" s="33"/>
      <c r="N1183" s="32"/>
      <c r="O1183" s="34" t="s">
        <v>33</v>
      </c>
    </row>
    <row r="1184" spans="7:15" x14ac:dyDescent="0.25">
      <c r="G1184" s="16" t="s">
        <v>3</v>
      </c>
      <c r="H1184" s="7">
        <v>285</v>
      </c>
      <c r="I1184" s="33">
        <v>4</v>
      </c>
      <c r="J1184" s="32">
        <v>13</v>
      </c>
      <c r="K1184" s="34">
        <v>10</v>
      </c>
      <c r="L1184" s="32"/>
      <c r="M1184" s="33"/>
      <c r="N1184" s="32"/>
      <c r="O1184" s="34" t="s">
        <v>33</v>
      </c>
    </row>
    <row r="1185" spans="7:15" x14ac:dyDescent="0.25">
      <c r="G1185" s="16" t="s">
        <v>3</v>
      </c>
      <c r="H1185" s="7">
        <v>286</v>
      </c>
      <c r="I1185" s="33">
        <v>3</v>
      </c>
      <c r="J1185" s="32">
        <v>14</v>
      </c>
      <c r="K1185" s="34">
        <v>10</v>
      </c>
      <c r="L1185" s="32"/>
      <c r="M1185" s="33"/>
      <c r="N1185" s="32"/>
      <c r="O1185" s="34" t="s">
        <v>33</v>
      </c>
    </row>
    <row r="1186" spans="7:15" x14ac:dyDescent="0.25">
      <c r="G1186" s="16" t="s">
        <v>3</v>
      </c>
      <c r="H1186" s="7">
        <v>287</v>
      </c>
      <c r="I1186" s="33">
        <v>3</v>
      </c>
      <c r="J1186" s="32">
        <v>14</v>
      </c>
      <c r="K1186" s="34">
        <v>9</v>
      </c>
      <c r="L1186" s="32"/>
      <c r="M1186" s="33"/>
      <c r="N1186" s="32"/>
      <c r="O1186" s="34" t="s">
        <v>33</v>
      </c>
    </row>
    <row r="1187" spans="7:15" x14ac:dyDescent="0.25">
      <c r="G1187" s="16" t="s">
        <v>3</v>
      </c>
      <c r="H1187" s="7">
        <v>288</v>
      </c>
      <c r="I1187" s="33">
        <v>8</v>
      </c>
      <c r="J1187" s="32">
        <v>19</v>
      </c>
      <c r="K1187" s="34">
        <v>5</v>
      </c>
      <c r="L1187" s="32" t="s">
        <v>41</v>
      </c>
      <c r="M1187" s="33" t="s">
        <v>32</v>
      </c>
      <c r="N1187" s="32"/>
      <c r="O1187" s="34" t="s">
        <v>32</v>
      </c>
    </row>
    <row r="1188" spans="7:15" x14ac:dyDescent="0.25">
      <c r="G1188" s="16" t="s">
        <v>3</v>
      </c>
      <c r="H1188" s="7">
        <v>289</v>
      </c>
      <c r="I1188" s="33">
        <v>1</v>
      </c>
      <c r="J1188" s="32">
        <v>13</v>
      </c>
      <c r="K1188" s="34">
        <v>10</v>
      </c>
      <c r="L1188" s="32"/>
      <c r="M1188" s="33"/>
      <c r="N1188" s="32"/>
      <c r="O1188" s="34" t="s">
        <v>33</v>
      </c>
    </row>
    <row r="1189" spans="7:15" x14ac:dyDescent="0.25">
      <c r="G1189" s="16" t="s">
        <v>3</v>
      </c>
      <c r="H1189" s="7">
        <v>290</v>
      </c>
      <c r="I1189" s="33">
        <v>5</v>
      </c>
      <c r="J1189" s="32">
        <v>16</v>
      </c>
      <c r="K1189" s="34">
        <v>7</v>
      </c>
      <c r="L1189" s="32"/>
      <c r="M1189" s="33"/>
      <c r="N1189" s="32"/>
      <c r="O1189" s="34" t="s">
        <v>32</v>
      </c>
    </row>
    <row r="1190" spans="7:15" x14ac:dyDescent="0.25">
      <c r="G1190" s="16" t="s">
        <v>3</v>
      </c>
      <c r="H1190" s="7">
        <v>291</v>
      </c>
      <c r="I1190" s="33">
        <v>2</v>
      </c>
      <c r="J1190" s="32">
        <v>8</v>
      </c>
      <c r="K1190" s="34">
        <v>15</v>
      </c>
      <c r="L1190" s="32"/>
      <c r="M1190" s="33"/>
      <c r="N1190" s="32"/>
      <c r="O1190" s="34" t="s">
        <v>33</v>
      </c>
    </row>
    <row r="1191" spans="7:15" x14ac:dyDescent="0.25">
      <c r="G1191" s="16" t="s">
        <v>3</v>
      </c>
      <c r="H1191" s="7">
        <v>292</v>
      </c>
      <c r="I1191" s="33">
        <v>2</v>
      </c>
      <c r="J1191" s="32">
        <v>10</v>
      </c>
      <c r="K1191" s="34">
        <v>13</v>
      </c>
      <c r="L1191" s="32"/>
      <c r="M1191" s="33"/>
      <c r="N1191" s="32"/>
      <c r="O1191" s="34" t="s">
        <v>33</v>
      </c>
    </row>
    <row r="1192" spans="7:15" x14ac:dyDescent="0.25">
      <c r="G1192" s="16" t="s">
        <v>3</v>
      </c>
      <c r="H1192" s="7">
        <v>293</v>
      </c>
      <c r="I1192" s="33">
        <v>1</v>
      </c>
      <c r="J1192" s="32">
        <v>10</v>
      </c>
      <c r="K1192" s="34">
        <v>13</v>
      </c>
      <c r="L1192" s="32"/>
      <c r="M1192" s="33"/>
      <c r="N1192" s="32"/>
      <c r="O1192" s="34" t="s">
        <v>33</v>
      </c>
    </row>
    <row r="1193" spans="7:15" x14ac:dyDescent="0.25">
      <c r="G1193" s="16" t="s">
        <v>3</v>
      </c>
      <c r="H1193" s="7">
        <v>294</v>
      </c>
      <c r="I1193" s="33">
        <v>2</v>
      </c>
      <c r="J1193" s="32">
        <v>8</v>
      </c>
      <c r="K1193" s="34">
        <v>15</v>
      </c>
      <c r="L1193" s="32"/>
      <c r="M1193" s="33"/>
      <c r="N1193" s="32"/>
      <c r="O1193" s="34" t="s">
        <v>33</v>
      </c>
    </row>
    <row r="1194" spans="7:15" x14ac:dyDescent="0.25">
      <c r="G1194" s="16" t="s">
        <v>3</v>
      </c>
      <c r="H1194" s="7">
        <v>295</v>
      </c>
      <c r="I1194" s="33">
        <v>0</v>
      </c>
      <c r="J1194" s="32">
        <v>8</v>
      </c>
      <c r="K1194" s="34">
        <v>15</v>
      </c>
      <c r="L1194" s="32"/>
      <c r="M1194" s="33"/>
      <c r="N1194" s="32"/>
      <c r="O1194" s="34" t="s">
        <v>33</v>
      </c>
    </row>
    <row r="1195" spans="7:15" x14ac:dyDescent="0.25">
      <c r="G1195" s="16" t="s">
        <v>3</v>
      </c>
      <c r="H1195" s="7">
        <v>296</v>
      </c>
      <c r="I1195" s="33">
        <v>2</v>
      </c>
      <c r="J1195" s="32">
        <v>8</v>
      </c>
      <c r="K1195" s="34">
        <v>16</v>
      </c>
      <c r="L1195" s="32" t="s">
        <v>41</v>
      </c>
      <c r="M1195" s="33" t="s">
        <v>32</v>
      </c>
      <c r="N1195" s="32"/>
      <c r="O1195" s="34" t="s">
        <v>32</v>
      </c>
    </row>
    <row r="1196" spans="7:15" x14ac:dyDescent="0.25">
      <c r="G1196" s="16" t="s">
        <v>3</v>
      </c>
      <c r="H1196" s="7">
        <v>297</v>
      </c>
      <c r="I1196" s="33">
        <v>0</v>
      </c>
      <c r="J1196" s="32">
        <v>8</v>
      </c>
      <c r="K1196" s="34">
        <v>15</v>
      </c>
      <c r="L1196" s="32"/>
      <c r="M1196" s="33"/>
      <c r="N1196" s="32"/>
      <c r="O1196" s="34" t="s">
        <v>32</v>
      </c>
    </row>
    <row r="1197" spans="7:15" x14ac:dyDescent="0.25">
      <c r="G1197" s="16" t="s">
        <v>3</v>
      </c>
      <c r="H1197" s="7">
        <v>298</v>
      </c>
      <c r="I1197" s="33">
        <v>0</v>
      </c>
      <c r="J1197" s="32">
        <v>3</v>
      </c>
      <c r="K1197" s="34">
        <v>20</v>
      </c>
      <c r="L1197" s="32"/>
      <c r="M1197" s="33"/>
      <c r="N1197" s="32"/>
      <c r="O1197" s="34" t="s">
        <v>33</v>
      </c>
    </row>
    <row r="1198" spans="7:15" x14ac:dyDescent="0.25">
      <c r="G1198" s="16" t="s">
        <v>3</v>
      </c>
      <c r="H1198" s="7">
        <v>299</v>
      </c>
      <c r="I1198" s="33">
        <v>0</v>
      </c>
      <c r="J1198" s="32">
        <v>7</v>
      </c>
      <c r="K1198" s="34">
        <v>16</v>
      </c>
      <c r="L1198" s="32"/>
      <c r="M1198" s="33"/>
      <c r="N1198" s="32"/>
      <c r="O1198" s="34" t="s">
        <v>33</v>
      </c>
    </row>
    <row r="1199" spans="7:15" x14ac:dyDescent="0.25">
      <c r="G1199" s="16" t="s">
        <v>3</v>
      </c>
      <c r="H1199" s="7">
        <v>300</v>
      </c>
      <c r="I1199" s="33">
        <v>0</v>
      </c>
      <c r="J1199" s="32">
        <v>1</v>
      </c>
      <c r="K1199" s="34">
        <v>22</v>
      </c>
      <c r="L1199" s="32"/>
      <c r="M1199" s="33"/>
      <c r="N1199" s="32"/>
      <c r="O1199" s="34" t="s">
        <v>33</v>
      </c>
    </row>
    <row r="1200" spans="7:15" x14ac:dyDescent="0.25">
      <c r="G1200" s="16" t="s">
        <v>3</v>
      </c>
      <c r="H1200" s="7">
        <v>301</v>
      </c>
      <c r="I1200" s="33">
        <v>0</v>
      </c>
      <c r="J1200" s="32">
        <v>0</v>
      </c>
      <c r="K1200" s="34">
        <v>23</v>
      </c>
      <c r="L1200" s="32"/>
      <c r="M1200" s="33"/>
      <c r="N1200" s="32"/>
      <c r="O1200" s="34" t="s">
        <v>33</v>
      </c>
    </row>
    <row r="1201" spans="7:15" x14ac:dyDescent="0.25">
      <c r="G1201" s="16" t="s">
        <v>3</v>
      </c>
      <c r="H1201" s="7">
        <v>302</v>
      </c>
      <c r="I1201" s="33">
        <v>0</v>
      </c>
      <c r="J1201" s="32">
        <v>1</v>
      </c>
      <c r="K1201" s="34">
        <v>22</v>
      </c>
      <c r="L1201" s="32"/>
      <c r="M1201" s="33"/>
      <c r="N1201" s="32"/>
      <c r="O1201" s="34" t="s">
        <v>33</v>
      </c>
    </row>
    <row r="1202" spans="7:15" x14ac:dyDescent="0.25">
      <c r="G1202" s="16" t="s">
        <v>3</v>
      </c>
      <c r="H1202" s="7">
        <v>303</v>
      </c>
      <c r="I1202" s="33">
        <v>0</v>
      </c>
      <c r="J1202" s="32">
        <v>5</v>
      </c>
      <c r="K1202" s="34">
        <v>18</v>
      </c>
      <c r="L1202" s="32"/>
      <c r="M1202" s="33"/>
      <c r="N1202" s="32"/>
      <c r="O1202" s="34" t="s">
        <v>33</v>
      </c>
    </row>
    <row r="1203" spans="7:15" x14ac:dyDescent="0.25">
      <c r="G1203" s="16" t="s">
        <v>3</v>
      </c>
      <c r="H1203" s="7">
        <v>304</v>
      </c>
      <c r="I1203" s="33">
        <v>1</v>
      </c>
      <c r="J1203" s="32">
        <v>4</v>
      </c>
      <c r="K1203" s="34">
        <v>19</v>
      </c>
      <c r="L1203" s="32"/>
      <c r="M1203" s="33"/>
      <c r="N1203" s="32"/>
      <c r="O1203" s="34" t="s">
        <v>33</v>
      </c>
    </row>
    <row r="1204" spans="7:15" x14ac:dyDescent="0.25">
      <c r="G1204" s="16" t="s">
        <v>3</v>
      </c>
      <c r="H1204" s="7">
        <v>305</v>
      </c>
      <c r="I1204" s="33">
        <v>0</v>
      </c>
      <c r="J1204" s="32">
        <v>3</v>
      </c>
      <c r="K1204" s="34">
        <v>20</v>
      </c>
      <c r="L1204" s="32"/>
      <c r="M1204" s="33"/>
      <c r="N1204" s="32"/>
      <c r="O1204" s="34" t="s">
        <v>33</v>
      </c>
    </row>
    <row r="1205" spans="7:15" x14ac:dyDescent="0.25">
      <c r="G1205" s="16" t="s">
        <v>3</v>
      </c>
      <c r="H1205" s="7">
        <v>306</v>
      </c>
      <c r="I1205" s="33">
        <v>0</v>
      </c>
      <c r="J1205" s="32">
        <v>5</v>
      </c>
      <c r="K1205" s="34">
        <v>18</v>
      </c>
      <c r="L1205" s="32"/>
      <c r="M1205" s="33"/>
      <c r="N1205" s="32"/>
      <c r="O1205" s="34" t="s">
        <v>33</v>
      </c>
    </row>
    <row r="1206" spans="7:15" x14ac:dyDescent="0.25">
      <c r="G1206" s="16" t="s">
        <v>3</v>
      </c>
      <c r="H1206" s="7">
        <v>307</v>
      </c>
      <c r="I1206" s="33">
        <v>2</v>
      </c>
      <c r="J1206" s="32">
        <v>5</v>
      </c>
      <c r="K1206" s="34">
        <v>18</v>
      </c>
      <c r="L1206" s="32"/>
      <c r="M1206" s="33"/>
      <c r="N1206" s="32"/>
      <c r="O1206" s="34" t="s">
        <v>33</v>
      </c>
    </row>
    <row r="1207" spans="7:15" x14ac:dyDescent="0.25">
      <c r="G1207" s="16" t="s">
        <v>3</v>
      </c>
      <c r="H1207" s="7">
        <v>308</v>
      </c>
      <c r="I1207" s="33">
        <v>0</v>
      </c>
      <c r="J1207" s="32">
        <v>5</v>
      </c>
      <c r="K1207" s="34">
        <v>18</v>
      </c>
      <c r="L1207" s="32"/>
      <c r="M1207" s="33"/>
      <c r="N1207" s="32"/>
      <c r="O1207" s="34" t="s">
        <v>33</v>
      </c>
    </row>
    <row r="1208" spans="7:15" x14ac:dyDescent="0.25">
      <c r="G1208" s="16" t="s">
        <v>3</v>
      </c>
      <c r="H1208" s="7">
        <v>309</v>
      </c>
      <c r="I1208" s="33">
        <v>0</v>
      </c>
      <c r="J1208" s="32">
        <v>3</v>
      </c>
      <c r="K1208" s="34">
        <v>20</v>
      </c>
      <c r="L1208" s="32"/>
      <c r="M1208" s="33"/>
      <c r="N1208" s="32"/>
      <c r="O1208" s="34" t="s">
        <v>33</v>
      </c>
    </row>
    <row r="1209" spans="7:15" x14ac:dyDescent="0.25">
      <c r="G1209" s="16" t="s">
        <v>3</v>
      </c>
      <c r="H1209" s="7">
        <v>310</v>
      </c>
      <c r="I1209" s="33">
        <v>0</v>
      </c>
      <c r="J1209" s="32">
        <v>7</v>
      </c>
      <c r="K1209" s="34">
        <v>16</v>
      </c>
      <c r="L1209" s="32"/>
      <c r="M1209" s="33"/>
      <c r="N1209" s="32"/>
      <c r="O1209" s="34" t="s">
        <v>33</v>
      </c>
    </row>
    <row r="1210" spans="7:15" x14ac:dyDescent="0.25">
      <c r="G1210" s="16" t="s">
        <v>3</v>
      </c>
      <c r="H1210" s="7">
        <v>311</v>
      </c>
      <c r="I1210" s="33">
        <v>0</v>
      </c>
      <c r="J1210" s="32">
        <v>15</v>
      </c>
      <c r="K1210" s="34">
        <v>9</v>
      </c>
      <c r="L1210" s="32"/>
      <c r="M1210" s="33" t="s">
        <v>32</v>
      </c>
      <c r="N1210" s="32"/>
      <c r="O1210" s="34" t="s">
        <v>32</v>
      </c>
    </row>
    <row r="1211" spans="7:15" x14ac:dyDescent="0.25">
      <c r="G1211" s="16" t="s">
        <v>3</v>
      </c>
      <c r="H1211" s="7">
        <v>312</v>
      </c>
      <c r="I1211" s="33">
        <v>1</v>
      </c>
      <c r="J1211" s="32">
        <v>10</v>
      </c>
      <c r="K1211" s="34">
        <v>14</v>
      </c>
      <c r="L1211" s="32" t="s">
        <v>41</v>
      </c>
      <c r="M1211" s="33" t="s">
        <v>32</v>
      </c>
      <c r="N1211" s="32"/>
      <c r="O1211" s="34" t="s">
        <v>32</v>
      </c>
    </row>
    <row r="1212" spans="7:15" x14ac:dyDescent="0.25">
      <c r="G1212" s="16" t="s">
        <v>3</v>
      </c>
      <c r="H1212" s="7">
        <v>313</v>
      </c>
      <c r="I1212" s="33">
        <v>0</v>
      </c>
      <c r="J1212" s="32">
        <v>3</v>
      </c>
      <c r="K1212" s="34">
        <v>20</v>
      </c>
      <c r="L1212" s="32"/>
      <c r="M1212" s="33"/>
      <c r="N1212" s="32"/>
      <c r="O1212" s="34" t="s">
        <v>33</v>
      </c>
    </row>
    <row r="1213" spans="7:15" x14ac:dyDescent="0.25">
      <c r="G1213" s="16" t="s">
        <v>3</v>
      </c>
      <c r="H1213" s="7">
        <v>314</v>
      </c>
      <c r="I1213" s="33">
        <v>0</v>
      </c>
      <c r="J1213" s="32">
        <v>6</v>
      </c>
      <c r="K1213" s="34">
        <v>17</v>
      </c>
      <c r="L1213" s="32"/>
      <c r="M1213" s="33"/>
      <c r="N1213" s="32"/>
      <c r="O1213" s="34" t="s">
        <v>33</v>
      </c>
    </row>
    <row r="1214" spans="7:15" x14ac:dyDescent="0.25">
      <c r="G1214" s="16" t="s">
        <v>3</v>
      </c>
      <c r="H1214" s="7">
        <v>315</v>
      </c>
      <c r="I1214" s="33">
        <v>3</v>
      </c>
      <c r="J1214" s="32">
        <v>10</v>
      </c>
      <c r="K1214" s="34">
        <v>13</v>
      </c>
      <c r="L1214" s="32"/>
      <c r="M1214" s="33"/>
      <c r="N1214" s="32"/>
      <c r="O1214" s="34" t="s">
        <v>33</v>
      </c>
    </row>
    <row r="1215" spans="7:15" x14ac:dyDescent="0.25">
      <c r="G1215" s="16" t="s">
        <v>3</v>
      </c>
      <c r="H1215" s="7">
        <v>316</v>
      </c>
      <c r="I1215" s="33">
        <v>2</v>
      </c>
      <c r="J1215" s="32">
        <v>9</v>
      </c>
      <c r="K1215" s="34">
        <v>14</v>
      </c>
      <c r="L1215" s="32"/>
      <c r="M1215" s="33"/>
      <c r="N1215" s="32"/>
      <c r="O1215" s="34" t="s">
        <v>33</v>
      </c>
    </row>
    <row r="1216" spans="7:15" x14ac:dyDescent="0.25">
      <c r="G1216" s="16" t="s">
        <v>3</v>
      </c>
      <c r="H1216" s="7">
        <v>317</v>
      </c>
      <c r="I1216" s="33">
        <v>0</v>
      </c>
      <c r="J1216" s="32">
        <v>6</v>
      </c>
      <c r="K1216" s="34">
        <v>17</v>
      </c>
      <c r="L1216" s="32"/>
      <c r="M1216" s="33"/>
      <c r="N1216" s="32"/>
      <c r="O1216" s="34" t="s">
        <v>32</v>
      </c>
    </row>
    <row r="1217" spans="7:15" x14ac:dyDescent="0.25">
      <c r="G1217" s="16" t="s">
        <v>3</v>
      </c>
      <c r="H1217" s="7">
        <v>318</v>
      </c>
      <c r="I1217" s="33">
        <v>0</v>
      </c>
      <c r="J1217" s="32">
        <v>8</v>
      </c>
      <c r="K1217" s="34">
        <v>15</v>
      </c>
      <c r="L1217" s="32"/>
      <c r="M1217" s="33"/>
      <c r="N1217" s="32"/>
      <c r="O1217" s="34" t="s">
        <v>32</v>
      </c>
    </row>
    <row r="1218" spans="7:15" x14ac:dyDescent="0.25">
      <c r="G1218" s="16" t="s">
        <v>3</v>
      </c>
      <c r="H1218" s="7">
        <v>319</v>
      </c>
      <c r="I1218" s="33">
        <v>0</v>
      </c>
      <c r="J1218" s="32">
        <v>3</v>
      </c>
      <c r="K1218" s="34">
        <v>20</v>
      </c>
      <c r="L1218" s="32"/>
      <c r="M1218" s="33"/>
      <c r="N1218" s="32"/>
      <c r="O1218" s="34" t="s">
        <v>32</v>
      </c>
    </row>
    <row r="1219" spans="7:15" x14ac:dyDescent="0.25">
      <c r="G1219" s="16" t="s">
        <v>3</v>
      </c>
      <c r="H1219" s="7">
        <v>320</v>
      </c>
      <c r="I1219" s="33">
        <v>0</v>
      </c>
      <c r="J1219" s="32">
        <v>2</v>
      </c>
      <c r="K1219" s="34">
        <v>21</v>
      </c>
      <c r="L1219" s="32"/>
      <c r="M1219" s="33"/>
      <c r="N1219" s="32"/>
      <c r="O1219" s="34" t="s">
        <v>33</v>
      </c>
    </row>
    <row r="1220" spans="7:15" x14ac:dyDescent="0.25">
      <c r="G1220" s="16" t="s">
        <v>3</v>
      </c>
      <c r="H1220" s="7">
        <v>321</v>
      </c>
      <c r="I1220" s="33">
        <v>0</v>
      </c>
      <c r="J1220" s="32">
        <v>3</v>
      </c>
      <c r="K1220" s="34">
        <v>20</v>
      </c>
      <c r="L1220" s="32"/>
      <c r="M1220" s="33"/>
      <c r="N1220" s="32"/>
      <c r="O1220" s="34" t="s">
        <v>32</v>
      </c>
    </row>
    <row r="1221" spans="7:15" x14ac:dyDescent="0.25">
      <c r="G1221" s="16" t="s">
        <v>3</v>
      </c>
      <c r="H1221" s="7">
        <v>322</v>
      </c>
      <c r="I1221" s="33">
        <v>1</v>
      </c>
      <c r="J1221" s="32">
        <v>5</v>
      </c>
      <c r="K1221" s="34">
        <v>18</v>
      </c>
      <c r="L1221" s="32"/>
      <c r="M1221" s="33"/>
      <c r="N1221" s="32"/>
      <c r="O1221" s="34" t="s">
        <v>32</v>
      </c>
    </row>
    <row r="1222" spans="7:15" x14ac:dyDescent="0.25">
      <c r="G1222" s="16" t="s">
        <v>3</v>
      </c>
      <c r="H1222" s="7">
        <v>323</v>
      </c>
      <c r="I1222" s="33">
        <v>0</v>
      </c>
      <c r="J1222" s="32">
        <v>6</v>
      </c>
      <c r="K1222" s="34">
        <v>17</v>
      </c>
      <c r="L1222" s="32"/>
      <c r="M1222" s="33"/>
      <c r="N1222" s="32"/>
      <c r="O1222" s="34" t="s">
        <v>32</v>
      </c>
    </row>
    <row r="1223" spans="7:15" x14ac:dyDescent="0.25">
      <c r="G1223" s="16" t="s">
        <v>3</v>
      </c>
      <c r="H1223" s="7">
        <v>324</v>
      </c>
      <c r="I1223" s="33">
        <v>3</v>
      </c>
      <c r="J1223" s="32">
        <v>13</v>
      </c>
      <c r="K1223" s="34">
        <v>10</v>
      </c>
      <c r="L1223" s="32"/>
      <c r="M1223" s="33"/>
      <c r="N1223" s="32"/>
      <c r="O1223" s="34" t="s">
        <v>32</v>
      </c>
    </row>
    <row r="1224" spans="7:15" x14ac:dyDescent="0.25">
      <c r="G1224" s="16" t="s">
        <v>3</v>
      </c>
      <c r="H1224" s="7">
        <v>325</v>
      </c>
      <c r="I1224" s="33">
        <v>3</v>
      </c>
      <c r="J1224" s="32">
        <v>13</v>
      </c>
      <c r="K1224" s="34">
        <v>10</v>
      </c>
      <c r="L1224" s="32"/>
      <c r="M1224" s="33"/>
      <c r="N1224" s="32"/>
      <c r="O1224" s="34" t="s">
        <v>32</v>
      </c>
    </row>
    <row r="1225" spans="7:15" x14ac:dyDescent="0.25">
      <c r="G1225" s="16" t="s">
        <v>3</v>
      </c>
      <c r="H1225" s="7">
        <v>326</v>
      </c>
      <c r="I1225" s="33">
        <v>3</v>
      </c>
      <c r="J1225" s="32">
        <v>8</v>
      </c>
      <c r="K1225" s="34">
        <v>15</v>
      </c>
      <c r="L1225" s="32"/>
      <c r="M1225" s="33"/>
      <c r="N1225" s="32"/>
      <c r="O1225" s="34" t="s">
        <v>32</v>
      </c>
    </row>
    <row r="1226" spans="7:15" x14ac:dyDescent="0.25">
      <c r="G1226" s="16" t="s">
        <v>3</v>
      </c>
      <c r="H1226" s="7">
        <v>327</v>
      </c>
      <c r="I1226" s="33">
        <v>0</v>
      </c>
      <c r="J1226" s="32">
        <v>2</v>
      </c>
      <c r="K1226" s="34">
        <v>21</v>
      </c>
      <c r="L1226" s="32"/>
      <c r="M1226" s="33"/>
      <c r="N1226" s="32"/>
      <c r="O1226" s="34" t="s">
        <v>33</v>
      </c>
    </row>
    <row r="1227" spans="7:15" x14ac:dyDescent="0.25">
      <c r="G1227" s="16" t="s">
        <v>3</v>
      </c>
      <c r="H1227" s="7">
        <v>328</v>
      </c>
      <c r="I1227" s="33">
        <v>0</v>
      </c>
      <c r="J1227" s="32">
        <v>2</v>
      </c>
      <c r="K1227" s="34">
        <v>21</v>
      </c>
      <c r="L1227" s="32"/>
      <c r="M1227" s="33"/>
      <c r="N1227" s="32"/>
      <c r="O1227" s="34" t="s">
        <v>33</v>
      </c>
    </row>
    <row r="1228" spans="7:15" x14ac:dyDescent="0.25">
      <c r="G1228" s="16" t="s">
        <v>3</v>
      </c>
      <c r="H1228" s="7">
        <v>329</v>
      </c>
      <c r="I1228" s="33">
        <v>0</v>
      </c>
      <c r="J1228" s="32">
        <v>3</v>
      </c>
      <c r="K1228" s="34">
        <v>20</v>
      </c>
      <c r="L1228" s="32"/>
      <c r="M1228" s="33"/>
      <c r="N1228" s="32"/>
      <c r="O1228" s="34" t="s">
        <v>33</v>
      </c>
    </row>
    <row r="1229" spans="7:15" x14ac:dyDescent="0.25">
      <c r="G1229" s="16" t="s">
        <v>3</v>
      </c>
      <c r="H1229" s="7">
        <v>330</v>
      </c>
      <c r="I1229" s="33">
        <v>0</v>
      </c>
      <c r="J1229" s="32">
        <v>3</v>
      </c>
      <c r="K1229" s="34">
        <v>19</v>
      </c>
      <c r="L1229" s="32"/>
      <c r="M1229" s="33"/>
      <c r="N1229" s="32"/>
      <c r="O1229" s="34" t="s">
        <v>33</v>
      </c>
    </row>
    <row r="1230" spans="7:15" x14ac:dyDescent="0.25">
      <c r="G1230" s="16" t="s">
        <v>3</v>
      </c>
      <c r="H1230" s="7">
        <v>331</v>
      </c>
      <c r="I1230" s="33">
        <v>0</v>
      </c>
      <c r="J1230" s="32">
        <v>7</v>
      </c>
      <c r="K1230" s="34">
        <v>17</v>
      </c>
      <c r="L1230" s="32"/>
      <c r="M1230" s="33" t="s">
        <v>32</v>
      </c>
      <c r="N1230" s="32"/>
      <c r="O1230" s="34" t="s">
        <v>32</v>
      </c>
    </row>
    <row r="1231" spans="7:15" x14ac:dyDescent="0.25">
      <c r="G1231" s="16" t="s">
        <v>3</v>
      </c>
      <c r="H1231" s="7">
        <v>332</v>
      </c>
      <c r="I1231" s="33">
        <v>1</v>
      </c>
      <c r="J1231" s="32">
        <v>9</v>
      </c>
      <c r="K1231" s="34">
        <v>14</v>
      </c>
      <c r="L1231" s="32"/>
      <c r="M1231" s="33"/>
      <c r="N1231" s="32"/>
      <c r="O1231" s="34" t="s">
        <v>32</v>
      </c>
    </row>
    <row r="1232" spans="7:15" x14ac:dyDescent="0.25">
      <c r="G1232" s="16" t="s">
        <v>3</v>
      </c>
      <c r="H1232" s="7">
        <v>333</v>
      </c>
      <c r="I1232" s="33">
        <v>0</v>
      </c>
      <c r="J1232" s="32">
        <v>4</v>
      </c>
      <c r="K1232" s="34">
        <v>19</v>
      </c>
      <c r="L1232" s="32"/>
      <c r="M1232" s="33"/>
      <c r="N1232" s="32"/>
      <c r="O1232" s="34" t="s">
        <v>32</v>
      </c>
    </row>
    <row r="1233" spans="7:15" x14ac:dyDescent="0.25">
      <c r="G1233" s="16" t="s">
        <v>3</v>
      </c>
      <c r="H1233" s="7">
        <v>334</v>
      </c>
      <c r="I1233" s="33">
        <v>0</v>
      </c>
      <c r="J1233" s="32">
        <v>4</v>
      </c>
      <c r="K1233" s="34">
        <v>19</v>
      </c>
      <c r="L1233" s="32"/>
      <c r="M1233" s="33"/>
      <c r="N1233" s="32"/>
      <c r="O1233" s="34" t="s">
        <v>32</v>
      </c>
    </row>
    <row r="1234" spans="7:15" x14ac:dyDescent="0.25">
      <c r="G1234" s="16" t="s">
        <v>3</v>
      </c>
      <c r="H1234" s="7">
        <v>335</v>
      </c>
      <c r="I1234" s="33">
        <v>0</v>
      </c>
      <c r="J1234" s="32">
        <v>2</v>
      </c>
      <c r="K1234" s="34">
        <v>21</v>
      </c>
      <c r="L1234" s="32"/>
      <c r="M1234" s="33"/>
      <c r="N1234" s="32"/>
      <c r="O1234" s="34" t="s">
        <v>33</v>
      </c>
    </row>
    <row r="1235" spans="7:15" x14ac:dyDescent="0.25">
      <c r="G1235" s="16" t="s">
        <v>3</v>
      </c>
      <c r="H1235" s="7">
        <v>336</v>
      </c>
      <c r="I1235" s="33">
        <v>0</v>
      </c>
      <c r="J1235" s="32">
        <v>2</v>
      </c>
      <c r="K1235" s="34">
        <v>21</v>
      </c>
      <c r="L1235" s="32"/>
      <c r="M1235" s="33"/>
      <c r="N1235" s="32"/>
      <c r="O1235" s="34" t="s">
        <v>33</v>
      </c>
    </row>
    <row r="1236" spans="7:15" x14ac:dyDescent="0.25">
      <c r="G1236" s="16" t="s">
        <v>3</v>
      </c>
      <c r="H1236" s="7">
        <v>337</v>
      </c>
      <c r="I1236" s="33">
        <v>2</v>
      </c>
      <c r="J1236" s="32">
        <v>6</v>
      </c>
      <c r="K1236" s="34">
        <v>17</v>
      </c>
      <c r="L1236" s="32"/>
      <c r="M1236" s="33"/>
      <c r="N1236" s="32"/>
      <c r="O1236" s="34" t="s">
        <v>32</v>
      </c>
    </row>
    <row r="1237" spans="7:15" x14ac:dyDescent="0.25">
      <c r="G1237" s="16" t="s">
        <v>3</v>
      </c>
      <c r="H1237" s="7">
        <v>338</v>
      </c>
      <c r="I1237" s="33">
        <v>1</v>
      </c>
      <c r="J1237" s="32">
        <v>3</v>
      </c>
      <c r="K1237" s="34">
        <v>20</v>
      </c>
      <c r="L1237" s="32"/>
      <c r="M1237" s="33"/>
      <c r="N1237" s="32"/>
      <c r="O1237" s="34" t="s">
        <v>33</v>
      </c>
    </row>
    <row r="1238" spans="7:15" x14ac:dyDescent="0.25">
      <c r="G1238" s="16" t="s">
        <v>3</v>
      </c>
      <c r="H1238" s="7">
        <v>339</v>
      </c>
      <c r="I1238" s="33">
        <v>0</v>
      </c>
      <c r="J1238" s="32">
        <v>3</v>
      </c>
      <c r="K1238" s="34">
        <v>21</v>
      </c>
      <c r="L1238" s="32"/>
      <c r="M1238" s="33"/>
      <c r="N1238" s="32"/>
      <c r="O1238" s="34" t="s">
        <v>33</v>
      </c>
    </row>
    <row r="1239" spans="7:15" x14ac:dyDescent="0.25">
      <c r="G1239" s="16" t="s">
        <v>3</v>
      </c>
      <c r="H1239" s="7">
        <v>340</v>
      </c>
      <c r="I1239" s="33">
        <v>0</v>
      </c>
      <c r="J1239" s="32">
        <v>3</v>
      </c>
      <c r="K1239" s="34">
        <v>21</v>
      </c>
      <c r="L1239" s="32"/>
      <c r="M1239" s="33"/>
      <c r="N1239" s="32"/>
      <c r="O1239" s="34" t="s">
        <v>33</v>
      </c>
    </row>
    <row r="1240" spans="7:15" x14ac:dyDescent="0.25">
      <c r="G1240" s="16" t="s">
        <v>3</v>
      </c>
      <c r="H1240" s="7">
        <v>341</v>
      </c>
      <c r="I1240" s="33">
        <v>2</v>
      </c>
      <c r="J1240" s="32">
        <v>7</v>
      </c>
      <c r="K1240" s="34">
        <v>18</v>
      </c>
      <c r="L1240" s="32" t="s">
        <v>41</v>
      </c>
      <c r="M1240" s="33" t="s">
        <v>32</v>
      </c>
      <c r="N1240" s="32"/>
      <c r="O1240" s="34" t="s">
        <v>33</v>
      </c>
    </row>
    <row r="1241" spans="7:15" x14ac:dyDescent="0.25">
      <c r="G1241" s="16" t="s">
        <v>3</v>
      </c>
      <c r="H1241" s="7">
        <v>342</v>
      </c>
      <c r="I1241" s="33">
        <v>1</v>
      </c>
      <c r="J1241" s="32">
        <v>4</v>
      </c>
      <c r="K1241" s="34">
        <v>20</v>
      </c>
      <c r="L1241" s="32"/>
      <c r="M1241" s="33"/>
      <c r="N1241" s="32"/>
      <c r="O1241" s="34" t="s">
        <v>33</v>
      </c>
    </row>
    <row r="1242" spans="7:15" x14ac:dyDescent="0.25">
      <c r="G1242" s="16" t="s">
        <v>3</v>
      </c>
      <c r="H1242" s="7">
        <v>343</v>
      </c>
      <c r="I1242" s="33">
        <v>3</v>
      </c>
      <c r="J1242" s="32">
        <v>8</v>
      </c>
      <c r="K1242" s="34">
        <v>15</v>
      </c>
      <c r="L1242" s="32"/>
      <c r="M1242" s="33"/>
      <c r="N1242" s="32"/>
      <c r="O1242" s="34" t="s">
        <v>33</v>
      </c>
    </row>
    <row r="1243" spans="7:15" x14ac:dyDescent="0.25">
      <c r="G1243" s="16" t="s">
        <v>3</v>
      </c>
      <c r="H1243" s="7">
        <v>344</v>
      </c>
      <c r="I1243" s="33">
        <v>1</v>
      </c>
      <c r="J1243" s="32">
        <v>6</v>
      </c>
      <c r="K1243" s="34">
        <v>17</v>
      </c>
      <c r="L1243" s="32"/>
      <c r="M1243" s="33"/>
      <c r="N1243" s="32"/>
      <c r="O1243" s="34" t="s">
        <v>33</v>
      </c>
    </row>
    <row r="1244" spans="7:15" x14ac:dyDescent="0.25">
      <c r="G1244" s="16" t="s">
        <v>3</v>
      </c>
      <c r="H1244" s="7">
        <v>345</v>
      </c>
      <c r="I1244" s="33">
        <v>0</v>
      </c>
      <c r="J1244" s="32">
        <v>5</v>
      </c>
      <c r="K1244" s="34">
        <v>18</v>
      </c>
      <c r="L1244" s="32"/>
      <c r="M1244" s="33"/>
      <c r="N1244" s="32"/>
      <c r="O1244" s="34" t="s">
        <v>33</v>
      </c>
    </row>
    <row r="1245" spans="7:15" x14ac:dyDescent="0.25">
      <c r="G1245" s="16" t="s">
        <v>3</v>
      </c>
      <c r="H1245" s="7">
        <v>346</v>
      </c>
      <c r="I1245" s="33">
        <v>2</v>
      </c>
      <c r="J1245" s="32">
        <v>6</v>
      </c>
      <c r="K1245" s="34">
        <v>17</v>
      </c>
      <c r="L1245" s="32"/>
      <c r="M1245" s="33"/>
      <c r="N1245" s="32"/>
      <c r="O1245" s="34" t="s">
        <v>32</v>
      </c>
    </row>
    <row r="1246" spans="7:15" x14ac:dyDescent="0.25">
      <c r="G1246" s="16" t="s">
        <v>3</v>
      </c>
      <c r="H1246" s="7">
        <v>347</v>
      </c>
      <c r="I1246" s="33">
        <v>2</v>
      </c>
      <c r="J1246" s="32">
        <v>8</v>
      </c>
      <c r="K1246" s="34">
        <v>15</v>
      </c>
      <c r="L1246" s="32"/>
      <c r="M1246" s="33"/>
      <c r="N1246" s="32"/>
      <c r="O1246" s="34" t="s">
        <v>33</v>
      </c>
    </row>
    <row r="1247" spans="7:15" x14ac:dyDescent="0.25">
      <c r="G1247" s="16" t="s">
        <v>3</v>
      </c>
      <c r="H1247" s="7">
        <v>348</v>
      </c>
      <c r="I1247" s="33">
        <v>0</v>
      </c>
      <c r="J1247" s="32">
        <v>6</v>
      </c>
      <c r="K1247" s="34">
        <v>17</v>
      </c>
      <c r="L1247" s="32"/>
      <c r="M1247" s="33"/>
      <c r="N1247" s="32"/>
      <c r="O1247" s="34" t="s">
        <v>32</v>
      </c>
    </row>
    <row r="1248" spans="7:15" x14ac:dyDescent="0.25">
      <c r="G1248" s="16" t="s">
        <v>3</v>
      </c>
      <c r="H1248" s="7">
        <v>349</v>
      </c>
      <c r="I1248" s="33">
        <v>0</v>
      </c>
      <c r="J1248" s="32">
        <v>1</v>
      </c>
      <c r="K1248" s="34">
        <v>22</v>
      </c>
      <c r="L1248" s="32"/>
      <c r="M1248" s="33"/>
      <c r="N1248" s="32"/>
      <c r="O1248" s="34" t="s">
        <v>33</v>
      </c>
    </row>
    <row r="1249" spans="7:15" x14ac:dyDescent="0.25">
      <c r="G1249" s="16" t="s">
        <v>3</v>
      </c>
      <c r="H1249" s="7">
        <v>350</v>
      </c>
      <c r="I1249" s="33">
        <v>1</v>
      </c>
      <c r="J1249" s="32">
        <v>5</v>
      </c>
      <c r="K1249" s="34">
        <v>17</v>
      </c>
      <c r="L1249" s="32"/>
      <c r="M1249" s="33"/>
      <c r="N1249" s="32"/>
      <c r="O1249" s="34" t="s">
        <v>33</v>
      </c>
    </row>
    <row r="1250" spans="7:15" x14ac:dyDescent="0.25">
      <c r="G1250" s="16" t="s">
        <v>3</v>
      </c>
      <c r="H1250" s="7">
        <v>351</v>
      </c>
      <c r="I1250" s="33">
        <v>1</v>
      </c>
      <c r="J1250" s="32">
        <v>6</v>
      </c>
      <c r="K1250" s="34">
        <v>17</v>
      </c>
      <c r="L1250" s="32"/>
      <c r="M1250" s="33"/>
      <c r="N1250" s="32"/>
      <c r="O1250" s="34" t="s">
        <v>33</v>
      </c>
    </row>
    <row r="1251" spans="7:15" x14ac:dyDescent="0.25">
      <c r="G1251" s="16" t="s">
        <v>3</v>
      </c>
      <c r="H1251" s="7">
        <v>352</v>
      </c>
      <c r="I1251" s="33">
        <v>5</v>
      </c>
      <c r="J1251" s="32">
        <v>14</v>
      </c>
      <c r="K1251" s="34">
        <v>10</v>
      </c>
      <c r="L1251" s="32"/>
      <c r="M1251" s="33"/>
      <c r="N1251" s="32"/>
      <c r="O1251" s="34" t="s">
        <v>32</v>
      </c>
    </row>
    <row r="1252" spans="7:15" x14ac:dyDescent="0.25">
      <c r="G1252" s="16" t="s">
        <v>3</v>
      </c>
      <c r="H1252" s="7">
        <v>353</v>
      </c>
      <c r="I1252" s="33">
        <v>3</v>
      </c>
      <c r="J1252" s="32">
        <v>8</v>
      </c>
      <c r="K1252" s="34">
        <v>15</v>
      </c>
      <c r="L1252" s="32"/>
      <c r="M1252" s="33"/>
      <c r="N1252" s="32"/>
      <c r="O1252" s="34" t="s">
        <v>33</v>
      </c>
    </row>
    <row r="1253" spans="7:15" x14ac:dyDescent="0.25">
      <c r="G1253" s="16" t="s">
        <v>3</v>
      </c>
      <c r="H1253" s="7">
        <v>354</v>
      </c>
      <c r="I1253" s="33">
        <v>3</v>
      </c>
      <c r="J1253" s="32">
        <v>10</v>
      </c>
      <c r="K1253" s="34">
        <v>15</v>
      </c>
      <c r="L1253" s="32" t="s">
        <v>41</v>
      </c>
      <c r="M1253" s="33" t="s">
        <v>32</v>
      </c>
      <c r="N1253" s="32"/>
      <c r="O1253" s="34" t="s">
        <v>32</v>
      </c>
    </row>
    <row r="1254" spans="7:15" x14ac:dyDescent="0.25">
      <c r="G1254" s="16" t="s">
        <v>3</v>
      </c>
      <c r="H1254" s="7">
        <v>355</v>
      </c>
      <c r="I1254" s="33">
        <v>0</v>
      </c>
      <c r="J1254" s="32">
        <v>8</v>
      </c>
      <c r="K1254" s="34">
        <v>17</v>
      </c>
      <c r="L1254" s="32"/>
      <c r="M1254" s="33" t="s">
        <v>33</v>
      </c>
      <c r="N1254" s="32"/>
      <c r="O1254" s="34" t="s">
        <v>32</v>
      </c>
    </row>
    <row r="1255" spans="7:15" x14ac:dyDescent="0.25">
      <c r="G1255" s="16" t="s">
        <v>3</v>
      </c>
      <c r="H1255" s="7">
        <v>356</v>
      </c>
      <c r="I1255" s="33">
        <v>0</v>
      </c>
      <c r="J1255" s="32">
        <v>6</v>
      </c>
      <c r="K1255" s="34">
        <v>19</v>
      </c>
      <c r="L1255" s="32"/>
      <c r="M1255" s="33" t="s">
        <v>33</v>
      </c>
      <c r="N1255" s="32"/>
      <c r="O1255" s="34" t="s">
        <v>32</v>
      </c>
    </row>
    <row r="1256" spans="7:15" x14ac:dyDescent="0.25">
      <c r="G1256" s="16" t="s">
        <v>3</v>
      </c>
      <c r="H1256" s="7">
        <v>357</v>
      </c>
      <c r="I1256" s="33">
        <v>0</v>
      </c>
      <c r="J1256" s="32">
        <v>4</v>
      </c>
      <c r="K1256" s="34">
        <v>21</v>
      </c>
      <c r="L1256" s="32"/>
      <c r="M1256" s="33" t="s">
        <v>33</v>
      </c>
      <c r="N1256" s="32"/>
      <c r="O1256" s="34" t="s">
        <v>33</v>
      </c>
    </row>
    <row r="1257" spans="7:15" x14ac:dyDescent="0.25">
      <c r="G1257" s="16" t="s">
        <v>3</v>
      </c>
      <c r="H1257" s="7">
        <v>358</v>
      </c>
      <c r="I1257" s="33">
        <v>0</v>
      </c>
      <c r="J1257" s="32">
        <v>3</v>
      </c>
      <c r="K1257" s="34">
        <v>22</v>
      </c>
      <c r="L1257" s="32"/>
      <c r="M1257" s="33" t="s">
        <v>33</v>
      </c>
      <c r="N1257" s="32"/>
      <c r="O1257" s="34" t="s">
        <v>33</v>
      </c>
    </row>
    <row r="1258" spans="7:15" x14ac:dyDescent="0.25">
      <c r="G1258" s="16" t="s">
        <v>3</v>
      </c>
      <c r="H1258" s="7">
        <v>359</v>
      </c>
      <c r="I1258" s="33">
        <v>1</v>
      </c>
      <c r="J1258" s="32">
        <v>4</v>
      </c>
      <c r="K1258" s="34">
        <v>21</v>
      </c>
      <c r="L1258" s="32"/>
      <c r="M1258" s="33" t="s">
        <v>33</v>
      </c>
      <c r="N1258" s="32"/>
      <c r="O1258" s="34" t="s">
        <v>33</v>
      </c>
    </row>
    <row r="1259" spans="7:15" x14ac:dyDescent="0.25">
      <c r="G1259" s="16" t="s">
        <v>3</v>
      </c>
      <c r="H1259" s="7">
        <v>360</v>
      </c>
      <c r="I1259" s="33">
        <v>0</v>
      </c>
      <c r="J1259" s="32">
        <v>3</v>
      </c>
      <c r="K1259" s="34">
        <v>22</v>
      </c>
      <c r="L1259" s="32"/>
      <c r="M1259" s="33" t="s">
        <v>33</v>
      </c>
      <c r="N1259" s="32"/>
      <c r="O1259" s="34" t="s">
        <v>33</v>
      </c>
    </row>
    <row r="1260" spans="7:15" x14ac:dyDescent="0.25">
      <c r="G1260" s="16" t="s">
        <v>3</v>
      </c>
      <c r="H1260" s="7">
        <v>361</v>
      </c>
      <c r="I1260" s="33">
        <v>0</v>
      </c>
      <c r="J1260" s="32">
        <v>6</v>
      </c>
      <c r="K1260" s="34">
        <v>19</v>
      </c>
      <c r="L1260" s="32"/>
      <c r="M1260" s="33" t="s">
        <v>33</v>
      </c>
      <c r="N1260" s="32"/>
      <c r="O1260" s="34" t="s">
        <v>32</v>
      </c>
    </row>
    <row r="1261" spans="7:15" x14ac:dyDescent="0.25">
      <c r="G1261" s="16" t="s">
        <v>3</v>
      </c>
      <c r="H1261" s="7">
        <v>362</v>
      </c>
      <c r="I1261" s="33">
        <v>0</v>
      </c>
      <c r="J1261" s="32">
        <v>4</v>
      </c>
      <c r="K1261" s="34">
        <v>21</v>
      </c>
      <c r="L1261" s="32"/>
      <c r="M1261" s="33" t="s">
        <v>33</v>
      </c>
      <c r="N1261" s="32"/>
      <c r="O1261" s="34" t="s">
        <v>33</v>
      </c>
    </row>
    <row r="1262" spans="7:15" x14ac:dyDescent="0.25">
      <c r="G1262" s="16" t="s">
        <v>3</v>
      </c>
      <c r="H1262" s="7">
        <v>363</v>
      </c>
      <c r="I1262" s="33">
        <v>4</v>
      </c>
      <c r="J1262" s="32">
        <v>12</v>
      </c>
      <c r="K1262" s="34">
        <v>13</v>
      </c>
      <c r="L1262" s="32"/>
      <c r="M1262" s="33" t="s">
        <v>33</v>
      </c>
      <c r="N1262" s="32"/>
      <c r="O1262" s="34" t="s">
        <v>32</v>
      </c>
    </row>
    <row r="1263" spans="7:15" x14ac:dyDescent="0.25">
      <c r="G1263" s="16" t="s">
        <v>3</v>
      </c>
      <c r="H1263" s="7">
        <v>364</v>
      </c>
      <c r="I1263" s="33">
        <v>3</v>
      </c>
      <c r="J1263" s="32">
        <v>12</v>
      </c>
      <c r="K1263" s="34">
        <v>13</v>
      </c>
      <c r="L1263" s="32"/>
      <c r="M1263" s="33" t="s">
        <v>33</v>
      </c>
      <c r="N1263" s="32"/>
      <c r="O1263" s="34" t="s">
        <v>33</v>
      </c>
    </row>
    <row r="1264" spans="7:15" x14ac:dyDescent="0.25">
      <c r="G1264" s="16" t="s">
        <v>3</v>
      </c>
      <c r="H1264" s="7">
        <v>365</v>
      </c>
      <c r="I1264" s="33">
        <v>0</v>
      </c>
      <c r="J1264" s="32">
        <v>3</v>
      </c>
      <c r="K1264" s="34">
        <v>22</v>
      </c>
      <c r="L1264" s="32"/>
      <c r="M1264" s="33" t="s">
        <v>33</v>
      </c>
      <c r="N1264" s="32"/>
      <c r="O1264" s="34" t="s">
        <v>33</v>
      </c>
    </row>
    <row r="1265" spans="7:15" x14ac:dyDescent="0.25">
      <c r="G1265" s="16" t="s">
        <v>3</v>
      </c>
      <c r="H1265" s="7">
        <v>366</v>
      </c>
      <c r="I1265" s="33">
        <v>0</v>
      </c>
      <c r="J1265" s="32">
        <v>1</v>
      </c>
      <c r="K1265" s="34">
        <v>24</v>
      </c>
      <c r="L1265" s="32"/>
      <c r="M1265" s="33" t="s">
        <v>33</v>
      </c>
      <c r="N1265" s="32"/>
      <c r="O1265" s="34" t="s">
        <v>33</v>
      </c>
    </row>
    <row r="1266" spans="7:15" x14ac:dyDescent="0.25">
      <c r="G1266" s="16" t="s">
        <v>3</v>
      </c>
      <c r="H1266" s="7">
        <v>367</v>
      </c>
      <c r="I1266" s="33">
        <v>0</v>
      </c>
      <c r="J1266" s="32">
        <v>3</v>
      </c>
      <c r="K1266" s="34">
        <v>22</v>
      </c>
      <c r="L1266" s="32"/>
      <c r="M1266" s="33" t="s">
        <v>33</v>
      </c>
      <c r="N1266" s="32"/>
      <c r="O1266" s="34" t="s">
        <v>33</v>
      </c>
    </row>
    <row r="1267" spans="7:15" x14ac:dyDescent="0.25">
      <c r="G1267" s="16" t="s">
        <v>3</v>
      </c>
      <c r="H1267" s="7">
        <v>368</v>
      </c>
      <c r="I1267" s="33">
        <v>0</v>
      </c>
      <c r="J1267" s="32">
        <v>2</v>
      </c>
      <c r="K1267" s="34">
        <v>23</v>
      </c>
      <c r="L1267" s="32"/>
      <c r="M1267" s="33" t="s">
        <v>33</v>
      </c>
      <c r="N1267" s="32"/>
      <c r="O1267" s="34" t="s">
        <v>33</v>
      </c>
    </row>
    <row r="1268" spans="7:15" x14ac:dyDescent="0.25">
      <c r="G1268" s="16" t="s">
        <v>3</v>
      </c>
      <c r="H1268" s="7">
        <v>369</v>
      </c>
      <c r="I1268" s="33">
        <v>1</v>
      </c>
      <c r="J1268" s="32">
        <v>3</v>
      </c>
      <c r="K1268" s="34">
        <v>21</v>
      </c>
      <c r="L1268" s="32" t="s">
        <v>41</v>
      </c>
      <c r="M1268" s="33" t="s">
        <v>32</v>
      </c>
      <c r="N1268" s="32"/>
      <c r="O1268" s="34" t="s">
        <v>33</v>
      </c>
    </row>
    <row r="1269" spans="7:15" x14ac:dyDescent="0.25">
      <c r="G1269" s="16" t="s">
        <v>3</v>
      </c>
      <c r="H1269" s="7">
        <v>370</v>
      </c>
      <c r="I1269" s="33">
        <v>0</v>
      </c>
      <c r="J1269" s="32">
        <v>4</v>
      </c>
      <c r="K1269" s="34">
        <v>19</v>
      </c>
      <c r="L1269" s="32"/>
      <c r="M1269" s="33"/>
      <c r="N1269" s="32"/>
      <c r="O1269" s="34" t="s">
        <v>33</v>
      </c>
    </row>
    <row r="1270" spans="7:15" x14ac:dyDescent="0.25">
      <c r="G1270" s="16" t="s">
        <v>3</v>
      </c>
      <c r="H1270" s="7">
        <v>371</v>
      </c>
      <c r="I1270" s="33">
        <v>1</v>
      </c>
      <c r="J1270" s="32">
        <v>7</v>
      </c>
      <c r="K1270" s="34">
        <v>17</v>
      </c>
      <c r="L1270" s="32"/>
      <c r="M1270" s="33" t="s">
        <v>32</v>
      </c>
      <c r="N1270" s="32"/>
      <c r="O1270" s="34" t="s">
        <v>33</v>
      </c>
    </row>
    <row r="1271" spans="7:15" x14ac:dyDescent="0.25">
      <c r="G1271" s="16" t="s">
        <v>3</v>
      </c>
      <c r="H1271" s="7">
        <v>372</v>
      </c>
      <c r="I1271" s="33">
        <v>0</v>
      </c>
      <c r="J1271" s="32">
        <v>5</v>
      </c>
      <c r="K1271" s="34">
        <v>17</v>
      </c>
      <c r="L1271" s="32"/>
      <c r="M1271" s="33"/>
      <c r="N1271" s="32"/>
      <c r="O1271" s="34" t="s">
        <v>33</v>
      </c>
    </row>
    <row r="1272" spans="7:15" x14ac:dyDescent="0.25">
      <c r="G1272" s="16" t="s">
        <v>3</v>
      </c>
      <c r="H1272" s="7">
        <v>373</v>
      </c>
      <c r="I1272" s="33">
        <v>1</v>
      </c>
      <c r="J1272" s="32">
        <v>4</v>
      </c>
      <c r="K1272" s="34">
        <v>20</v>
      </c>
      <c r="L1272" s="32"/>
      <c r="M1272" s="33"/>
      <c r="N1272" s="32"/>
      <c r="O1272" s="34" t="s">
        <v>33</v>
      </c>
    </row>
    <row r="1273" spans="7:15" x14ac:dyDescent="0.25">
      <c r="G1273" s="16" t="s">
        <v>3</v>
      </c>
      <c r="H1273" s="7">
        <v>374</v>
      </c>
      <c r="I1273" s="33">
        <v>3</v>
      </c>
      <c r="J1273" s="32">
        <v>10</v>
      </c>
      <c r="K1273" s="34">
        <v>14</v>
      </c>
      <c r="L1273" s="32"/>
      <c r="M1273" s="33"/>
      <c r="N1273" s="32"/>
      <c r="O1273" s="34" t="s">
        <v>33</v>
      </c>
    </row>
    <row r="1274" spans="7:15" x14ac:dyDescent="0.25">
      <c r="G1274" s="16" t="s">
        <v>3</v>
      </c>
      <c r="H1274" s="7">
        <v>375</v>
      </c>
      <c r="I1274" s="33">
        <v>0</v>
      </c>
      <c r="J1274" s="32">
        <v>4</v>
      </c>
      <c r="K1274" s="34">
        <v>19</v>
      </c>
      <c r="L1274" s="32"/>
      <c r="M1274" s="33"/>
      <c r="N1274" s="32"/>
      <c r="O1274" s="34" t="s">
        <v>33</v>
      </c>
    </row>
    <row r="1275" spans="7:15" x14ac:dyDescent="0.25">
      <c r="G1275" s="16" t="s">
        <v>3</v>
      </c>
      <c r="H1275" s="7">
        <v>376</v>
      </c>
      <c r="I1275" s="33">
        <v>0</v>
      </c>
      <c r="J1275" s="32">
        <v>5</v>
      </c>
      <c r="K1275" s="34">
        <v>18</v>
      </c>
      <c r="L1275" s="32"/>
      <c r="M1275" s="33"/>
      <c r="N1275" s="32"/>
      <c r="O1275" s="34" t="s">
        <v>32</v>
      </c>
    </row>
    <row r="1276" spans="7:15" x14ac:dyDescent="0.25">
      <c r="G1276" s="16" t="s">
        <v>3</v>
      </c>
      <c r="H1276" s="7">
        <v>377</v>
      </c>
      <c r="I1276" s="33">
        <v>0</v>
      </c>
      <c r="J1276" s="32">
        <v>3</v>
      </c>
      <c r="K1276" s="34">
        <v>20</v>
      </c>
      <c r="L1276" s="32"/>
      <c r="M1276" s="33"/>
      <c r="N1276" s="32"/>
      <c r="O1276" s="34" t="s">
        <v>33</v>
      </c>
    </row>
    <row r="1277" spans="7:15" x14ac:dyDescent="0.25">
      <c r="G1277" s="16" t="s">
        <v>3</v>
      </c>
      <c r="H1277" s="7">
        <v>378</v>
      </c>
      <c r="I1277" s="33">
        <v>0</v>
      </c>
      <c r="J1277" s="32">
        <v>1</v>
      </c>
      <c r="K1277" s="34">
        <v>22</v>
      </c>
      <c r="L1277" s="32"/>
      <c r="M1277" s="33"/>
      <c r="N1277" s="32"/>
      <c r="O1277" s="34" t="s">
        <v>33</v>
      </c>
    </row>
    <row r="1278" spans="7:15" x14ac:dyDescent="0.25">
      <c r="G1278" s="16" t="s">
        <v>3</v>
      </c>
      <c r="H1278" s="7">
        <v>379</v>
      </c>
      <c r="I1278" s="33">
        <v>0</v>
      </c>
      <c r="J1278" s="32">
        <v>0</v>
      </c>
      <c r="K1278" s="34">
        <v>22</v>
      </c>
      <c r="L1278" s="32"/>
      <c r="M1278" s="33"/>
      <c r="N1278" s="32"/>
      <c r="O1278" s="34" t="s">
        <v>33</v>
      </c>
    </row>
    <row r="1279" spans="7:15" x14ac:dyDescent="0.25">
      <c r="G1279" s="16" t="s">
        <v>3</v>
      </c>
      <c r="H1279" s="7">
        <v>380</v>
      </c>
      <c r="I1279" s="33">
        <v>1</v>
      </c>
      <c r="J1279" s="32">
        <v>7</v>
      </c>
      <c r="K1279" s="34">
        <v>16</v>
      </c>
      <c r="L1279" s="32"/>
      <c r="M1279" s="33"/>
      <c r="N1279" s="32"/>
      <c r="O1279" s="34" t="s">
        <v>33</v>
      </c>
    </row>
    <row r="1280" spans="7:15" x14ac:dyDescent="0.25">
      <c r="G1280" s="16" t="s">
        <v>3</v>
      </c>
      <c r="H1280" s="7">
        <v>381</v>
      </c>
      <c r="I1280" s="33">
        <v>1</v>
      </c>
      <c r="J1280" s="32">
        <v>7</v>
      </c>
      <c r="K1280" s="34">
        <v>16</v>
      </c>
      <c r="L1280" s="32"/>
      <c r="M1280" s="33"/>
      <c r="N1280" s="32"/>
      <c r="O1280" s="34" t="s">
        <v>33</v>
      </c>
    </row>
    <row r="1281" spans="7:15" x14ac:dyDescent="0.25">
      <c r="G1281" s="16" t="s">
        <v>3</v>
      </c>
      <c r="H1281" s="7">
        <v>382</v>
      </c>
      <c r="I1281" s="33">
        <v>1</v>
      </c>
      <c r="J1281" s="32">
        <v>7</v>
      </c>
      <c r="K1281" s="34">
        <v>16</v>
      </c>
      <c r="L1281" s="32"/>
      <c r="M1281" s="33"/>
      <c r="N1281" s="32"/>
      <c r="O1281" s="34" t="s">
        <v>33</v>
      </c>
    </row>
    <row r="1282" spans="7:15" x14ac:dyDescent="0.25">
      <c r="G1282" s="16" t="s">
        <v>3</v>
      </c>
      <c r="H1282" s="7">
        <v>383</v>
      </c>
      <c r="I1282" s="33">
        <v>4</v>
      </c>
      <c r="J1282" s="32">
        <v>10</v>
      </c>
      <c r="K1282" s="34">
        <v>15</v>
      </c>
      <c r="L1282" s="32" t="s">
        <v>41</v>
      </c>
      <c r="M1282" s="33" t="s">
        <v>32</v>
      </c>
      <c r="N1282" s="32"/>
      <c r="O1282" s="34" t="s">
        <v>33</v>
      </c>
    </row>
    <row r="1283" spans="7:15" x14ac:dyDescent="0.25">
      <c r="G1283" s="16" t="s">
        <v>3</v>
      </c>
      <c r="H1283" s="7">
        <v>384</v>
      </c>
      <c r="I1283" s="33">
        <v>3</v>
      </c>
      <c r="J1283" s="32">
        <v>8</v>
      </c>
      <c r="K1283" s="34">
        <v>15</v>
      </c>
      <c r="L1283" s="32" t="s">
        <v>41</v>
      </c>
      <c r="M1283" s="33" t="s">
        <v>32</v>
      </c>
      <c r="N1283" s="32"/>
      <c r="O1283" s="34" t="s">
        <v>32</v>
      </c>
    </row>
    <row r="1284" spans="7:15" x14ac:dyDescent="0.25">
      <c r="G1284" s="16" t="s">
        <v>3</v>
      </c>
      <c r="H1284" s="7">
        <v>385</v>
      </c>
      <c r="I1284" s="33">
        <v>1</v>
      </c>
      <c r="J1284" s="32">
        <v>6</v>
      </c>
      <c r="K1284" s="34">
        <v>17</v>
      </c>
      <c r="L1284" s="32"/>
      <c r="M1284" s="33"/>
      <c r="N1284" s="32"/>
      <c r="O1284" s="34" t="s">
        <v>33</v>
      </c>
    </row>
    <row r="1285" spans="7:15" x14ac:dyDescent="0.25">
      <c r="G1285" s="16" t="s">
        <v>3</v>
      </c>
      <c r="H1285" s="7">
        <v>386</v>
      </c>
      <c r="I1285" s="33">
        <v>7</v>
      </c>
      <c r="J1285" s="32">
        <v>13</v>
      </c>
      <c r="K1285" s="34">
        <v>11</v>
      </c>
      <c r="L1285" s="32"/>
      <c r="M1285" s="33" t="s">
        <v>32</v>
      </c>
      <c r="N1285" s="32"/>
      <c r="O1285" s="34" t="s">
        <v>33</v>
      </c>
    </row>
    <row r="1286" spans="7:15" x14ac:dyDescent="0.25">
      <c r="G1286" s="16" t="s">
        <v>3</v>
      </c>
      <c r="H1286" s="7">
        <v>387</v>
      </c>
      <c r="I1286" s="33">
        <v>4</v>
      </c>
      <c r="J1286" s="32">
        <v>9</v>
      </c>
      <c r="K1286" s="34">
        <v>14</v>
      </c>
      <c r="L1286" s="32"/>
      <c r="M1286" s="33"/>
      <c r="N1286" s="32"/>
      <c r="O1286" s="34" t="s">
        <v>32</v>
      </c>
    </row>
    <row r="1287" spans="7:15" x14ac:dyDescent="0.25">
      <c r="G1287" s="16" t="s">
        <v>3</v>
      </c>
      <c r="H1287" s="7">
        <v>388</v>
      </c>
      <c r="I1287" s="33">
        <v>2</v>
      </c>
      <c r="J1287" s="32">
        <v>6</v>
      </c>
      <c r="K1287" s="34">
        <v>17</v>
      </c>
      <c r="L1287" s="32"/>
      <c r="M1287" s="33"/>
      <c r="N1287" s="32"/>
      <c r="O1287" s="34" t="s">
        <v>33</v>
      </c>
    </row>
    <row r="1288" spans="7:15" x14ac:dyDescent="0.25">
      <c r="G1288" s="16" t="s">
        <v>3</v>
      </c>
      <c r="H1288" s="7">
        <v>389</v>
      </c>
      <c r="I1288" s="33">
        <v>1</v>
      </c>
      <c r="J1288" s="32">
        <v>6</v>
      </c>
      <c r="K1288" s="34">
        <v>17</v>
      </c>
      <c r="L1288" s="32"/>
      <c r="M1288" s="33"/>
      <c r="N1288" s="32"/>
      <c r="O1288" s="34" t="s">
        <v>33</v>
      </c>
    </row>
    <row r="1289" spans="7:15" x14ac:dyDescent="0.25">
      <c r="G1289" s="16" t="s">
        <v>3</v>
      </c>
      <c r="H1289" s="7">
        <v>390</v>
      </c>
      <c r="I1289" s="33">
        <v>1</v>
      </c>
      <c r="J1289" s="32">
        <v>3</v>
      </c>
      <c r="K1289" s="34">
        <v>20</v>
      </c>
      <c r="L1289" s="32"/>
      <c r="M1289" s="33"/>
      <c r="N1289" s="32"/>
      <c r="O1289" s="34" t="s">
        <v>33</v>
      </c>
    </row>
    <row r="1290" spans="7:15" x14ac:dyDescent="0.25">
      <c r="G1290" s="16" t="s">
        <v>3</v>
      </c>
      <c r="H1290" s="7">
        <v>391</v>
      </c>
      <c r="I1290" s="33">
        <v>0</v>
      </c>
      <c r="J1290" s="32">
        <v>4</v>
      </c>
      <c r="K1290" s="34">
        <v>20</v>
      </c>
      <c r="L1290" s="32"/>
      <c r="M1290" s="33" t="s">
        <v>32</v>
      </c>
      <c r="N1290" s="32"/>
      <c r="O1290" s="34" t="s">
        <v>33</v>
      </c>
    </row>
    <row r="1291" spans="7:15" x14ac:dyDescent="0.25">
      <c r="G1291" s="16" t="s">
        <v>3</v>
      </c>
      <c r="H1291" s="7">
        <v>392</v>
      </c>
      <c r="I1291" s="33">
        <v>1</v>
      </c>
      <c r="J1291" s="32">
        <v>5</v>
      </c>
      <c r="K1291" s="34">
        <v>18</v>
      </c>
      <c r="L1291" s="32"/>
      <c r="M1291" s="33"/>
      <c r="N1291" s="32"/>
      <c r="O1291" s="34" t="s">
        <v>33</v>
      </c>
    </row>
    <row r="1292" spans="7:15" x14ac:dyDescent="0.25">
      <c r="G1292" s="16" t="s">
        <v>3</v>
      </c>
      <c r="H1292" s="7">
        <v>393</v>
      </c>
      <c r="I1292" s="33">
        <v>1</v>
      </c>
      <c r="J1292" s="32">
        <v>3</v>
      </c>
      <c r="K1292" s="34">
        <v>20</v>
      </c>
      <c r="L1292" s="32"/>
      <c r="M1292" s="33"/>
      <c r="N1292" s="32"/>
      <c r="O1292" s="34" t="s">
        <v>33</v>
      </c>
    </row>
    <row r="1293" spans="7:15" x14ac:dyDescent="0.25">
      <c r="G1293" s="16" t="s">
        <v>3</v>
      </c>
      <c r="H1293" s="7">
        <v>394</v>
      </c>
      <c r="I1293" s="33">
        <v>0</v>
      </c>
      <c r="J1293" s="32">
        <v>2</v>
      </c>
      <c r="K1293" s="34">
        <v>21</v>
      </c>
      <c r="L1293" s="32"/>
      <c r="M1293" s="33"/>
      <c r="N1293" s="32"/>
      <c r="O1293" s="34" t="s">
        <v>33</v>
      </c>
    </row>
    <row r="1294" spans="7:15" x14ac:dyDescent="0.25">
      <c r="G1294" s="16" t="s">
        <v>3</v>
      </c>
      <c r="H1294" s="7">
        <v>395</v>
      </c>
      <c r="I1294" s="33">
        <v>0</v>
      </c>
      <c r="J1294" s="32">
        <v>2</v>
      </c>
      <c r="K1294" s="34">
        <v>21</v>
      </c>
      <c r="L1294" s="32"/>
      <c r="M1294" s="33"/>
      <c r="N1294" s="32"/>
      <c r="O1294" s="34" t="s">
        <v>33</v>
      </c>
    </row>
    <row r="1295" spans="7:15" x14ac:dyDescent="0.25">
      <c r="G1295" s="16" t="s">
        <v>3</v>
      </c>
      <c r="H1295" s="7">
        <v>396</v>
      </c>
      <c r="I1295" s="33">
        <v>0</v>
      </c>
      <c r="J1295" s="32">
        <v>1</v>
      </c>
      <c r="K1295" s="34">
        <v>23</v>
      </c>
      <c r="L1295" s="32"/>
      <c r="M1295" s="33" t="s">
        <v>33</v>
      </c>
      <c r="N1295" s="32"/>
      <c r="O1295" s="34" t="s">
        <v>33</v>
      </c>
    </row>
    <row r="1296" spans="7:15" x14ac:dyDescent="0.25">
      <c r="G1296" s="16" t="s">
        <v>3</v>
      </c>
      <c r="H1296" s="7">
        <v>397</v>
      </c>
      <c r="I1296" s="33">
        <v>0</v>
      </c>
      <c r="J1296" s="32">
        <v>4</v>
      </c>
      <c r="K1296" s="34">
        <v>20</v>
      </c>
      <c r="L1296" s="32"/>
      <c r="M1296" s="33" t="s">
        <v>33</v>
      </c>
      <c r="N1296" s="32"/>
      <c r="O1296" s="34" t="s">
        <v>33</v>
      </c>
    </row>
    <row r="1297" spans="7:15" x14ac:dyDescent="0.25">
      <c r="G1297" s="16" t="s">
        <v>3</v>
      </c>
      <c r="H1297" s="7">
        <v>398</v>
      </c>
      <c r="I1297" s="33">
        <v>0</v>
      </c>
      <c r="J1297" s="32">
        <v>4</v>
      </c>
      <c r="K1297" s="34">
        <v>20</v>
      </c>
      <c r="L1297" s="32"/>
      <c r="M1297" s="33" t="s">
        <v>33</v>
      </c>
      <c r="N1297" s="32"/>
      <c r="O1297" s="34" t="s">
        <v>33</v>
      </c>
    </row>
    <row r="1298" spans="7:15" x14ac:dyDescent="0.25">
      <c r="G1298" s="16" t="s">
        <v>3</v>
      </c>
      <c r="H1298" s="7">
        <v>399</v>
      </c>
      <c r="I1298" s="33">
        <v>0</v>
      </c>
      <c r="J1298" s="32">
        <v>2</v>
      </c>
      <c r="K1298" s="34">
        <v>22</v>
      </c>
      <c r="L1298" s="32"/>
      <c r="M1298" s="33" t="s">
        <v>33</v>
      </c>
      <c r="N1298" s="32"/>
      <c r="O1298" s="34" t="s">
        <v>33</v>
      </c>
    </row>
    <row r="1299" spans="7:15" x14ac:dyDescent="0.25">
      <c r="G1299" s="16" t="s">
        <v>3</v>
      </c>
      <c r="H1299" s="7">
        <v>400</v>
      </c>
      <c r="I1299" s="33">
        <v>0</v>
      </c>
      <c r="J1299" s="32">
        <v>4</v>
      </c>
      <c r="K1299" s="34">
        <v>20</v>
      </c>
      <c r="L1299" s="32"/>
      <c r="M1299" s="33" t="s">
        <v>33</v>
      </c>
      <c r="N1299" s="32"/>
      <c r="O1299" s="34" t="s">
        <v>33</v>
      </c>
    </row>
    <row r="1300" spans="7:15" x14ac:dyDescent="0.25">
      <c r="G1300" s="16" t="s">
        <v>3</v>
      </c>
      <c r="H1300" s="7">
        <v>401</v>
      </c>
      <c r="I1300" s="33">
        <v>0</v>
      </c>
      <c r="J1300" s="32">
        <v>2</v>
      </c>
      <c r="K1300" s="34">
        <v>22</v>
      </c>
      <c r="L1300" s="32"/>
      <c r="M1300" s="33" t="s">
        <v>33</v>
      </c>
      <c r="N1300" s="32"/>
      <c r="O1300" s="34" t="s">
        <v>33</v>
      </c>
    </row>
    <row r="1301" spans="7:15" x14ac:dyDescent="0.25">
      <c r="G1301" s="16" t="s">
        <v>3</v>
      </c>
      <c r="H1301" s="7">
        <v>402</v>
      </c>
      <c r="I1301" s="33">
        <v>0</v>
      </c>
      <c r="J1301" s="32">
        <v>1</v>
      </c>
      <c r="K1301" s="34">
        <v>23</v>
      </c>
      <c r="L1301" s="32"/>
      <c r="M1301" s="33" t="s">
        <v>33</v>
      </c>
      <c r="N1301" s="32"/>
      <c r="O1301" s="34" t="s">
        <v>33</v>
      </c>
    </row>
    <row r="1302" spans="7:15" x14ac:dyDescent="0.25">
      <c r="G1302" s="16" t="s">
        <v>3</v>
      </c>
      <c r="H1302" s="7">
        <v>403</v>
      </c>
      <c r="I1302" s="33">
        <v>0</v>
      </c>
      <c r="J1302" s="32">
        <v>2</v>
      </c>
      <c r="K1302" s="34">
        <v>22</v>
      </c>
      <c r="L1302" s="32"/>
      <c r="M1302" s="33" t="s">
        <v>33</v>
      </c>
      <c r="N1302" s="32"/>
      <c r="O1302" s="34" t="s">
        <v>33</v>
      </c>
    </row>
    <row r="1303" spans="7:15" x14ac:dyDescent="0.25">
      <c r="G1303" s="16" t="s">
        <v>3</v>
      </c>
      <c r="H1303" s="7">
        <v>404</v>
      </c>
      <c r="I1303" s="33">
        <v>1</v>
      </c>
      <c r="J1303" s="32">
        <v>4</v>
      </c>
      <c r="K1303" s="34">
        <v>21</v>
      </c>
      <c r="L1303" s="32" t="s">
        <v>41</v>
      </c>
      <c r="M1303" s="33" t="s">
        <v>32</v>
      </c>
      <c r="N1303" s="32"/>
      <c r="O1303" s="34" t="s">
        <v>33</v>
      </c>
    </row>
    <row r="1304" spans="7:15" x14ac:dyDescent="0.25">
      <c r="G1304" s="16" t="s">
        <v>3</v>
      </c>
      <c r="H1304" s="7">
        <v>405</v>
      </c>
      <c r="I1304" s="33">
        <v>0</v>
      </c>
      <c r="J1304" s="32">
        <v>2</v>
      </c>
      <c r="K1304" s="34">
        <v>23</v>
      </c>
      <c r="L1304" s="32"/>
      <c r="M1304" s="33" t="s">
        <v>33</v>
      </c>
      <c r="N1304" s="32"/>
      <c r="O1304" s="34" t="s">
        <v>33</v>
      </c>
    </row>
    <row r="1305" spans="7:15" x14ac:dyDescent="0.25">
      <c r="G1305" s="16" t="s">
        <v>3</v>
      </c>
      <c r="H1305" s="7">
        <v>406</v>
      </c>
      <c r="I1305" s="33">
        <v>0</v>
      </c>
      <c r="J1305" s="32">
        <v>0</v>
      </c>
      <c r="K1305" s="34">
        <v>25</v>
      </c>
      <c r="L1305" s="32"/>
      <c r="M1305" s="33" t="s">
        <v>33</v>
      </c>
      <c r="N1305" s="32"/>
      <c r="O1305" s="34" t="s">
        <v>33</v>
      </c>
    </row>
    <row r="1306" spans="7:15" x14ac:dyDescent="0.25">
      <c r="G1306" s="16" t="s">
        <v>3</v>
      </c>
      <c r="H1306" s="7">
        <v>407</v>
      </c>
      <c r="I1306" s="33">
        <v>0</v>
      </c>
      <c r="J1306" s="32">
        <v>5</v>
      </c>
      <c r="K1306" s="34">
        <v>20</v>
      </c>
      <c r="L1306" s="32"/>
      <c r="M1306" s="33" t="s">
        <v>33</v>
      </c>
      <c r="N1306" s="32"/>
      <c r="O1306" s="34" t="s">
        <v>33</v>
      </c>
    </row>
    <row r="1307" spans="7:15" x14ac:dyDescent="0.25">
      <c r="G1307" s="16" t="s">
        <v>3</v>
      </c>
      <c r="H1307" s="7">
        <v>408</v>
      </c>
      <c r="I1307" s="33">
        <v>1</v>
      </c>
      <c r="J1307" s="32">
        <v>3</v>
      </c>
      <c r="K1307" s="34">
        <v>22</v>
      </c>
      <c r="L1307" s="32"/>
      <c r="M1307" s="33" t="s">
        <v>33</v>
      </c>
      <c r="N1307" s="32"/>
      <c r="O1307" s="34" t="s">
        <v>33</v>
      </c>
    </row>
    <row r="1308" spans="7:15" x14ac:dyDescent="0.25">
      <c r="G1308" s="16" t="s">
        <v>3</v>
      </c>
      <c r="H1308" s="7">
        <v>409</v>
      </c>
      <c r="I1308" s="33">
        <v>0</v>
      </c>
      <c r="J1308" s="32">
        <v>3</v>
      </c>
      <c r="K1308" s="34">
        <v>22</v>
      </c>
      <c r="L1308" s="32"/>
      <c r="M1308" s="33" t="s">
        <v>33</v>
      </c>
      <c r="N1308" s="32"/>
      <c r="O1308" s="34" t="s">
        <v>33</v>
      </c>
    </row>
    <row r="1309" spans="7:15" x14ac:dyDescent="0.25">
      <c r="G1309" s="16" t="s">
        <v>3</v>
      </c>
      <c r="H1309" s="7">
        <v>410</v>
      </c>
      <c r="I1309" s="33">
        <v>0</v>
      </c>
      <c r="J1309" s="32">
        <v>3</v>
      </c>
      <c r="K1309" s="34">
        <v>22</v>
      </c>
      <c r="L1309" s="32"/>
      <c r="M1309" s="33" t="s">
        <v>33</v>
      </c>
      <c r="N1309" s="32"/>
      <c r="O1309" s="34" t="s">
        <v>33</v>
      </c>
    </row>
    <row r="1310" spans="7:15" x14ac:dyDescent="0.25">
      <c r="G1310" s="16" t="s">
        <v>3</v>
      </c>
      <c r="H1310" s="7">
        <v>411</v>
      </c>
      <c r="I1310" s="33">
        <v>0</v>
      </c>
      <c r="J1310" s="32">
        <v>2</v>
      </c>
      <c r="K1310" s="34">
        <v>23</v>
      </c>
      <c r="L1310" s="32"/>
      <c r="M1310" s="33" t="s">
        <v>33</v>
      </c>
      <c r="N1310" s="32"/>
      <c r="O1310" s="34" t="s">
        <v>33</v>
      </c>
    </row>
    <row r="1311" spans="7:15" x14ac:dyDescent="0.25">
      <c r="G1311" s="16" t="s">
        <v>3</v>
      </c>
      <c r="H1311" s="7">
        <v>412</v>
      </c>
      <c r="I1311" s="33">
        <v>0</v>
      </c>
      <c r="J1311" s="32">
        <v>3</v>
      </c>
      <c r="K1311" s="34">
        <v>22</v>
      </c>
      <c r="L1311" s="32"/>
      <c r="M1311" s="33" t="s">
        <v>33</v>
      </c>
      <c r="N1311" s="32"/>
      <c r="O1311" s="34" t="s">
        <v>33</v>
      </c>
    </row>
    <row r="1312" spans="7:15" x14ac:dyDescent="0.25">
      <c r="G1312" s="16" t="s">
        <v>3</v>
      </c>
      <c r="H1312" s="7">
        <v>413</v>
      </c>
      <c r="I1312" s="33">
        <v>0</v>
      </c>
      <c r="J1312" s="32">
        <v>1</v>
      </c>
      <c r="K1312" s="34">
        <v>24</v>
      </c>
      <c r="L1312" s="32"/>
      <c r="M1312" s="33" t="s">
        <v>33</v>
      </c>
      <c r="N1312" s="32"/>
      <c r="O1312" s="34" t="s">
        <v>33</v>
      </c>
    </row>
    <row r="1313" spans="7:15" x14ac:dyDescent="0.25">
      <c r="G1313" s="16" t="s">
        <v>3</v>
      </c>
      <c r="H1313" s="7">
        <v>414</v>
      </c>
      <c r="I1313" s="33">
        <v>1</v>
      </c>
      <c r="J1313" s="32">
        <v>3</v>
      </c>
      <c r="K1313" s="34">
        <v>22</v>
      </c>
      <c r="L1313" s="32"/>
      <c r="M1313" s="33" t="s">
        <v>33</v>
      </c>
      <c r="N1313" s="32"/>
      <c r="O1313" s="34" t="s">
        <v>33</v>
      </c>
    </row>
    <row r="1314" spans="7:15" x14ac:dyDescent="0.25">
      <c r="G1314" s="16" t="s">
        <v>3</v>
      </c>
      <c r="H1314" s="7">
        <v>415</v>
      </c>
      <c r="I1314" s="33">
        <v>0</v>
      </c>
      <c r="J1314" s="32">
        <v>4</v>
      </c>
      <c r="K1314" s="34">
        <v>21</v>
      </c>
      <c r="L1314" s="32"/>
      <c r="M1314" s="33" t="s">
        <v>33</v>
      </c>
      <c r="N1314" s="32"/>
      <c r="O1314" s="34" t="s">
        <v>33</v>
      </c>
    </row>
    <row r="1315" spans="7:15" x14ac:dyDescent="0.25">
      <c r="G1315" s="16" t="s">
        <v>3</v>
      </c>
      <c r="H1315" s="7">
        <v>416</v>
      </c>
      <c r="I1315" s="33">
        <v>0</v>
      </c>
      <c r="J1315" s="32">
        <v>1</v>
      </c>
      <c r="K1315" s="34">
        <v>24</v>
      </c>
      <c r="L1315" s="32"/>
      <c r="M1315" s="33" t="s">
        <v>33</v>
      </c>
      <c r="N1315" s="32"/>
      <c r="O1315" s="34" t="s">
        <v>33</v>
      </c>
    </row>
    <row r="1316" spans="7:15" ht="15.75" thickBot="1" x14ac:dyDescent="0.3">
      <c r="G1316" s="17" t="s">
        <v>3</v>
      </c>
      <c r="H1316" s="8">
        <v>417</v>
      </c>
      <c r="I1316" s="35">
        <v>1</v>
      </c>
      <c r="J1316" s="36">
        <v>2</v>
      </c>
      <c r="K1316" s="37">
        <v>20</v>
      </c>
      <c r="L1316" s="36"/>
      <c r="M1316" s="35" t="s">
        <v>33</v>
      </c>
      <c r="N1316" s="36"/>
      <c r="O1316" s="3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AAC5-BA27-479C-A14E-CFF93308DDD3}">
  <sheetPr codeName="Sheet23"/>
  <dimension ref="A1:X36"/>
  <sheetViews>
    <sheetView zoomScale="90" zoomScaleNormal="90" workbookViewId="0">
      <selection activeCell="B55" sqref="B55"/>
    </sheetView>
  </sheetViews>
  <sheetFormatPr defaultColWidth="9.140625" defaultRowHeight="15" x14ac:dyDescent="0.25"/>
  <cols>
    <col min="1" max="1" width="9.140625" style="60"/>
    <col min="2" max="2" width="36.7109375" style="60" bestFit="1" customWidth="1"/>
    <col min="3" max="3" width="45.42578125" style="60" customWidth="1"/>
    <col min="4" max="13" width="9.140625" style="60"/>
    <col min="14" max="14" width="16" style="60" customWidth="1"/>
    <col min="15" max="16384" width="9.140625" style="60"/>
  </cols>
  <sheetData>
    <row r="1" spans="1:24" s="84" customFormat="1" ht="43.5" customHeight="1" x14ac:dyDescent="0.25">
      <c r="A1" s="125" t="s">
        <v>154</v>
      </c>
      <c r="B1" s="126"/>
      <c r="C1" s="126"/>
      <c r="D1" s="126"/>
      <c r="E1" s="126"/>
      <c r="F1" s="126"/>
      <c r="G1" s="126"/>
      <c r="H1" s="126"/>
      <c r="I1" s="126"/>
      <c r="J1" s="126"/>
      <c r="K1" s="126"/>
      <c r="L1" s="126"/>
      <c r="M1" s="126"/>
      <c r="N1" s="126"/>
      <c r="O1" s="83"/>
      <c r="P1" s="83"/>
      <c r="Q1" s="83"/>
      <c r="R1" s="83"/>
      <c r="S1" s="83"/>
      <c r="T1" s="83"/>
      <c r="U1" s="83"/>
      <c r="V1" s="83"/>
      <c r="W1" s="83"/>
      <c r="X1" s="83"/>
    </row>
    <row r="2" spans="1:24" ht="15" customHeight="1" x14ac:dyDescent="0.25">
      <c r="A2" s="127" t="s">
        <v>0</v>
      </c>
      <c r="B2" s="127"/>
      <c r="C2" s="127"/>
      <c r="D2" s="127"/>
      <c r="E2" s="127"/>
      <c r="F2" s="127"/>
      <c r="G2" s="127"/>
      <c r="H2" s="127"/>
      <c r="I2" s="127"/>
      <c r="J2" s="127"/>
      <c r="K2" s="127"/>
      <c r="L2" s="127"/>
      <c r="M2" s="127"/>
      <c r="N2" s="127"/>
      <c r="O2" s="83"/>
      <c r="P2" s="83"/>
      <c r="Q2" s="83"/>
      <c r="R2" s="83"/>
      <c r="S2" s="83"/>
      <c r="T2" s="83"/>
      <c r="U2" s="83"/>
      <c r="V2" s="83"/>
      <c r="W2" s="83"/>
    </row>
    <row r="3" spans="1:24" ht="15.75" thickBot="1" x14ac:dyDescent="0.3"/>
    <row r="4" spans="1:24" ht="18.75" thickBot="1" x14ac:dyDescent="0.3">
      <c r="B4" s="122" t="s">
        <v>106</v>
      </c>
      <c r="C4" s="123"/>
      <c r="F4"/>
    </row>
    <row r="5" spans="1:24" ht="18.75" customHeight="1" x14ac:dyDescent="0.25">
      <c r="B5" s="61" t="s">
        <v>107</v>
      </c>
      <c r="C5" s="128"/>
    </row>
    <row r="6" spans="1:24" ht="18.75" customHeight="1" x14ac:dyDescent="0.25">
      <c r="B6" s="62" t="s">
        <v>108</v>
      </c>
      <c r="C6" s="129"/>
    </row>
    <row r="7" spans="1:24" ht="18.75" customHeight="1" x14ac:dyDescent="0.25">
      <c r="B7" s="62" t="s">
        <v>109</v>
      </c>
      <c r="C7" s="129"/>
    </row>
    <row r="8" spans="1:24" ht="13.5" customHeight="1" thickBot="1" x14ac:dyDescent="0.3">
      <c r="B8" s="63"/>
      <c r="C8" s="130"/>
    </row>
    <row r="9" spans="1:24" ht="18.75" customHeight="1" thickBot="1" x14ac:dyDescent="0.3">
      <c r="B9" s="122" t="s">
        <v>110</v>
      </c>
      <c r="C9" s="123"/>
    </row>
    <row r="10" spans="1:24" ht="18.75" customHeight="1" x14ac:dyDescent="0.25">
      <c r="B10" s="61" t="s">
        <v>111</v>
      </c>
      <c r="C10" s="120"/>
    </row>
    <row r="11" spans="1:24" ht="18.75" customHeight="1" x14ac:dyDescent="0.25">
      <c r="B11" s="62" t="s">
        <v>112</v>
      </c>
      <c r="C11" s="121"/>
    </row>
    <row r="12" spans="1:24" ht="18.75" customHeight="1" x14ac:dyDescent="0.25">
      <c r="B12" s="62" t="s">
        <v>113</v>
      </c>
      <c r="C12" s="121"/>
    </row>
    <row r="13" spans="1:24" ht="18.75" customHeight="1" x14ac:dyDescent="0.25">
      <c r="B13" s="62" t="s">
        <v>114</v>
      </c>
      <c r="C13" s="121"/>
    </row>
    <row r="14" spans="1:24" ht="18.75" customHeight="1" x14ac:dyDescent="0.25">
      <c r="B14" s="62" t="s">
        <v>115</v>
      </c>
      <c r="C14" s="121"/>
    </row>
    <row r="15" spans="1:24" ht="18.75" customHeight="1" x14ac:dyDescent="0.25">
      <c r="B15" s="62" t="s">
        <v>116</v>
      </c>
      <c r="C15" s="121"/>
    </row>
    <row r="16" spans="1:24" ht="13.5" customHeight="1" thickBot="1" x14ac:dyDescent="0.3">
      <c r="A16" s="66"/>
      <c r="B16" s="67"/>
      <c r="C16" s="68"/>
    </row>
    <row r="17" spans="1:3" ht="18.75" customHeight="1" thickBot="1" x14ac:dyDescent="0.3">
      <c r="B17" s="122" t="s">
        <v>117</v>
      </c>
      <c r="C17" s="123"/>
    </row>
    <row r="18" spans="1:3" ht="18.75" customHeight="1" x14ac:dyDescent="0.25">
      <c r="B18" s="61" t="s">
        <v>118</v>
      </c>
      <c r="C18" s="120"/>
    </row>
    <row r="19" spans="1:3" ht="18.75" customHeight="1" x14ac:dyDescent="0.25">
      <c r="B19" s="62" t="s">
        <v>119</v>
      </c>
      <c r="C19" s="121"/>
    </row>
    <row r="20" spans="1:3" ht="18.75" customHeight="1" x14ac:dyDescent="0.25">
      <c r="B20" s="62" t="s">
        <v>120</v>
      </c>
      <c r="C20" s="121"/>
    </row>
    <row r="21" spans="1:3" ht="18.75" customHeight="1" x14ac:dyDescent="0.25">
      <c r="B21" s="62" t="s">
        <v>121</v>
      </c>
      <c r="C21" s="121"/>
    </row>
    <row r="22" spans="1:3" ht="18.75" customHeight="1" thickBot="1" x14ac:dyDescent="0.3">
      <c r="B22" s="62" t="s">
        <v>116</v>
      </c>
      <c r="C22" s="124"/>
    </row>
    <row r="23" spans="1:3" ht="13.5" customHeight="1" thickBot="1" x14ac:dyDescent="0.3">
      <c r="A23" s="66"/>
      <c r="B23" s="67"/>
      <c r="C23" s="68"/>
    </row>
    <row r="24" spans="1:3" ht="18.75" customHeight="1" thickBot="1" x14ac:dyDescent="0.3">
      <c r="B24" s="122" t="s">
        <v>123</v>
      </c>
      <c r="C24" s="123"/>
    </row>
    <row r="25" spans="1:3" ht="18.75" customHeight="1" x14ac:dyDescent="0.25">
      <c r="B25" s="61" t="s">
        <v>124</v>
      </c>
      <c r="C25" s="120"/>
    </row>
    <row r="26" spans="1:3" ht="18.75" customHeight="1" x14ac:dyDescent="0.25">
      <c r="B26" s="62" t="s">
        <v>125</v>
      </c>
      <c r="C26" s="121"/>
    </row>
    <row r="27" spans="1:3" ht="18.75" customHeight="1" x14ac:dyDescent="0.25">
      <c r="B27" s="62" t="s">
        <v>126</v>
      </c>
      <c r="C27" s="121"/>
    </row>
    <row r="28" spans="1:3" ht="18.75" customHeight="1" x14ac:dyDescent="0.25">
      <c r="B28" s="62" t="s">
        <v>127</v>
      </c>
      <c r="C28" s="121"/>
    </row>
    <row r="29" spans="1:3" ht="18.75" customHeight="1" x14ac:dyDescent="0.25">
      <c r="B29" s="62" t="s">
        <v>128</v>
      </c>
      <c r="C29" s="121"/>
    </row>
    <row r="30" spans="1:3" ht="18.75" customHeight="1" thickBot="1" x14ac:dyDescent="0.3">
      <c r="B30" s="62" t="s">
        <v>116</v>
      </c>
      <c r="C30" s="124"/>
    </row>
    <row r="31" spans="1:3" ht="13.5" customHeight="1" thickBot="1" x14ac:dyDescent="0.3">
      <c r="A31" s="66"/>
      <c r="B31" s="67"/>
      <c r="C31" s="68"/>
    </row>
    <row r="32" spans="1:3" ht="18.75" customHeight="1" thickBot="1" x14ac:dyDescent="0.3">
      <c r="B32" s="122" t="s">
        <v>130</v>
      </c>
      <c r="C32" s="123"/>
    </row>
    <row r="33" spans="2:3" ht="18.75" customHeight="1" x14ac:dyDescent="0.25">
      <c r="B33" s="131" t="s">
        <v>131</v>
      </c>
      <c r="C33" s="128"/>
    </row>
    <row r="34" spans="2:3" ht="18.75" customHeight="1" x14ac:dyDescent="0.25">
      <c r="B34" s="132"/>
      <c r="C34" s="129"/>
    </row>
    <row r="35" spans="2:3" ht="18.75" customHeight="1" x14ac:dyDescent="0.25">
      <c r="B35" s="132"/>
      <c r="C35" s="129"/>
    </row>
    <row r="36" spans="2:3" ht="13.5" customHeight="1" thickBot="1" x14ac:dyDescent="0.3">
      <c r="B36" s="133"/>
      <c r="C36" s="130"/>
    </row>
  </sheetData>
  <sheetProtection algorithmName="SHA-512" hashValue="ExWZEgyeHbc5+p+3765C/NMk6BxtfriC0CBNF01OyAtZWPD19wXELuVYgej8BzY9FDVZ0anT9ar8bFAbXMBBFw==" saltValue="kYdgSb66XBioLD9h+AwzQQ==" spinCount="100000" sheet="1" objects="1" scenarios="1"/>
  <mergeCells count="13">
    <mergeCell ref="B24:C24"/>
    <mergeCell ref="C25:C30"/>
    <mergeCell ref="B32:C32"/>
    <mergeCell ref="B33:B36"/>
    <mergeCell ref="C33:C36"/>
    <mergeCell ref="C10:C15"/>
    <mergeCell ref="B17:C17"/>
    <mergeCell ref="C18:C22"/>
    <mergeCell ref="A1:N1"/>
    <mergeCell ref="A2:N2"/>
    <mergeCell ref="B4:C4"/>
    <mergeCell ref="C5:C8"/>
    <mergeCell ref="B9:C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0D35-C4DA-492F-9FBC-6B91CB8F5B2B}">
  <sheetPr codeName="Sheet24">
    <tabColor rgb="FFFFC000"/>
  </sheetPr>
  <dimension ref="A1:AJ34"/>
  <sheetViews>
    <sheetView tabSelected="1" zoomScale="90" zoomScaleNormal="90" workbookViewId="0">
      <selection activeCell="L1" sqref="L1"/>
    </sheetView>
  </sheetViews>
  <sheetFormatPr defaultColWidth="9.140625" defaultRowHeight="15" outlineLevelCol="1" x14ac:dyDescent="0.25"/>
  <cols>
    <col min="1" max="1" width="9.140625" style="60"/>
    <col min="2" max="2" width="41.85546875" style="60" customWidth="1"/>
    <col min="3" max="3" width="16.5703125" style="60" hidden="1" customWidth="1"/>
    <col min="4" max="4" width="19.85546875" style="60" customWidth="1"/>
    <col min="5" max="5" width="19.85546875" style="60" hidden="1" customWidth="1"/>
    <col min="6" max="6" width="19.85546875" style="60" customWidth="1"/>
    <col min="7" max="8" width="9.140625" style="60"/>
    <col min="9" max="9" width="3" style="60" customWidth="1"/>
    <col min="10" max="10" width="9.140625" style="60"/>
    <col min="11" max="11" width="78" style="60" customWidth="1"/>
    <col min="12" max="12" width="9.7109375" style="60" customWidth="1"/>
    <col min="13" max="16" width="9.140625" style="60" hidden="1" customWidth="1" outlineLevel="1"/>
    <col min="17" max="24" width="9.140625" style="74" hidden="1" customWidth="1" outlineLevel="1"/>
    <col min="25" max="26" width="9.140625" style="60" hidden="1" customWidth="1" outlineLevel="1"/>
    <col min="27" max="27" width="9.140625" style="60" collapsed="1"/>
    <col min="28" max="35" width="9.140625" style="60" hidden="1" customWidth="1" outlineLevel="1"/>
    <col min="36" max="36" width="9.140625" style="60" collapsed="1"/>
    <col min="37" max="16384" width="9.140625" style="60"/>
  </cols>
  <sheetData>
    <row r="1" spans="1:35" s="84" customFormat="1" ht="43.5" customHeight="1" x14ac:dyDescent="0.25">
      <c r="A1" s="134" t="s">
        <v>152</v>
      </c>
      <c r="B1" s="135"/>
      <c r="C1" s="135"/>
      <c r="D1" s="135"/>
      <c r="E1" s="135"/>
      <c r="F1" s="135"/>
      <c r="G1" s="135"/>
      <c r="H1" s="135"/>
      <c r="I1" s="135"/>
      <c r="J1" s="135"/>
      <c r="K1" s="135"/>
      <c r="L1" s="83"/>
      <c r="M1" s="83"/>
      <c r="N1" s="83"/>
      <c r="O1" s="83"/>
      <c r="P1" s="83"/>
      <c r="Q1" s="83"/>
      <c r="R1" s="83"/>
      <c r="S1" s="83"/>
      <c r="T1" s="83"/>
      <c r="U1" s="83"/>
      <c r="V1" s="83"/>
      <c r="W1" s="83"/>
      <c r="X1" s="83"/>
      <c r="Y1" s="83"/>
    </row>
    <row r="2" spans="1:35" ht="15" customHeight="1" x14ac:dyDescent="0.25">
      <c r="A2" s="127" t="s">
        <v>0</v>
      </c>
      <c r="B2" s="127"/>
      <c r="C2" s="127"/>
      <c r="D2" s="127"/>
      <c r="E2" s="127"/>
      <c r="F2" s="127"/>
      <c r="G2" s="127"/>
      <c r="H2" s="127"/>
      <c r="I2" s="127"/>
      <c r="J2" s="127"/>
      <c r="K2" s="127"/>
      <c r="Q2" s="60"/>
      <c r="R2" s="60"/>
      <c r="S2" s="60"/>
      <c r="T2" s="60"/>
      <c r="U2" s="60"/>
      <c r="V2" s="60"/>
      <c r="W2" s="60"/>
      <c r="X2" s="60"/>
    </row>
    <row r="3" spans="1:35" ht="15.75" thickBot="1" x14ac:dyDescent="0.3">
      <c r="Y3" s="74" t="s">
        <v>151</v>
      </c>
      <c r="Z3" s="74"/>
      <c r="AA3" s="74"/>
      <c r="AC3" s="60" t="s">
        <v>105</v>
      </c>
      <c r="AD3" s="60" t="s">
        <v>62</v>
      </c>
      <c r="AE3" s="60" t="s">
        <v>135</v>
      </c>
      <c r="AF3" s="60" t="s">
        <v>61</v>
      </c>
      <c r="AG3" s="73">
        <v>1</v>
      </c>
      <c r="AH3" s="60" t="s">
        <v>136</v>
      </c>
    </row>
    <row r="4" spans="1:35" ht="18.75" customHeight="1" thickBot="1" x14ac:dyDescent="0.3">
      <c r="B4" s="105" t="s">
        <v>106</v>
      </c>
      <c r="C4" s="106" t="s">
        <v>132</v>
      </c>
      <c r="D4" s="106"/>
      <c r="E4" s="106"/>
      <c r="F4" s="106" t="s">
        <v>157</v>
      </c>
      <c r="M4" s="77" t="s">
        <v>133</v>
      </c>
      <c r="O4" s="78" t="s">
        <v>132</v>
      </c>
      <c r="P4" s="78" t="s">
        <v>136</v>
      </c>
      <c r="Q4" s="79" t="s">
        <v>134</v>
      </c>
      <c r="S4" s="79" t="s">
        <v>139</v>
      </c>
      <c r="T4" s="79" t="s">
        <v>140</v>
      </c>
      <c r="U4" s="79" t="s">
        <v>141</v>
      </c>
      <c r="V4" s="79" t="s">
        <v>142</v>
      </c>
      <c r="W4" s="79" t="s">
        <v>143</v>
      </c>
    </row>
    <row r="5" spans="1:35" ht="18.75" customHeight="1" x14ac:dyDescent="0.25">
      <c r="B5" s="61" t="s">
        <v>107</v>
      </c>
      <c r="C5" s="61" t="s">
        <v>49</v>
      </c>
      <c r="D5" s="61" t="str">
        <f>'1'!C5</f>
        <v>&lt;Please Select&gt;</v>
      </c>
      <c r="E5" s="61" t="str">
        <f>IF(D5="Yes","Pass","Fail")</f>
        <v>Fail</v>
      </c>
      <c r="F5" s="61" t="str">
        <f>IF(Q5=1,"Pass",(IF(AND(Q5=0,D5&lt;&gt;"&lt;Please Select&gt;"),"In-Progress","TBD")))</f>
        <v>TBD</v>
      </c>
      <c r="H5" s="82"/>
      <c r="I5" s="82"/>
      <c r="J5" s="82"/>
      <c r="K5" s="82"/>
      <c r="M5" s="60">
        <f>IF(E5="Pass",1,0)</f>
        <v>0</v>
      </c>
      <c r="O5" s="60">
        <v>3</v>
      </c>
      <c r="P5" s="60">
        <f>SUM(M5:M7)</f>
        <v>0</v>
      </c>
      <c r="Q5" s="74">
        <f>IF(P5&gt;=O5,1,0)</f>
        <v>0</v>
      </c>
      <c r="S5" s="74">
        <f>Q5</f>
        <v>0</v>
      </c>
      <c r="T5" s="74">
        <f>Q10</f>
        <v>0</v>
      </c>
      <c r="U5" s="74">
        <f>Q18</f>
        <v>0</v>
      </c>
      <c r="V5" s="74">
        <f>Q25</f>
        <v>0</v>
      </c>
      <c r="W5" s="74">
        <f>IF(SUM(S5:V5)=4,1,0)</f>
        <v>0</v>
      </c>
      <c r="AB5" s="60" t="s">
        <v>137</v>
      </c>
    </row>
    <row r="6" spans="1:35" ht="18.75" customHeight="1" x14ac:dyDescent="0.35">
      <c r="B6" s="62" t="s">
        <v>108</v>
      </c>
      <c r="C6" s="62" t="s">
        <v>49</v>
      </c>
      <c r="D6" s="62" t="str">
        <f>'3'!C5</f>
        <v>&lt;Please Select&gt;</v>
      </c>
      <c r="E6" s="62" t="str">
        <f>IF(D6="Yes","Pass","Fail")</f>
        <v>Fail</v>
      </c>
      <c r="F6" s="62"/>
      <c r="H6" s="95"/>
      <c r="I6" s="96"/>
      <c r="J6" s="136" t="str">
        <f>IF(F5&lt;&gt;"TBD",(IF(X23=S4,"Tier 1",(IF(X23=T4,"Tier 2",(IF(X23=U4,"Tier 3",(IF(X23=V4,"Tier 4",(IF(X23=W4,"Tier 5","-")))))))))),"TBD")</f>
        <v>TBD</v>
      </c>
      <c r="K6" s="137"/>
      <c r="M6" s="60">
        <f>IF(E6="Pass",1,0)</f>
        <v>0</v>
      </c>
      <c r="AB6" s="60">
        <v>1</v>
      </c>
      <c r="AC6" s="60">
        <f>IF($D$7="0-39%",1,0)</f>
        <v>0</v>
      </c>
      <c r="AD6" s="60">
        <f>IF($D$7="40-59%",2,0)</f>
        <v>0</v>
      </c>
      <c r="AE6" s="60">
        <f>IF($D$7="60-79%",3,0)</f>
        <v>0</v>
      </c>
      <c r="AF6" s="60">
        <f>IF($D$7="80-99%",4,0)</f>
        <v>0</v>
      </c>
      <c r="AG6" s="60">
        <f>IF($D$7=1,5,0)</f>
        <v>0</v>
      </c>
      <c r="AH6" s="76">
        <f>SUM(AC6:AG6)</f>
        <v>0</v>
      </c>
      <c r="AI6" s="60" t="str">
        <f>IF(AH6&gt;=5,"Pass","Fail")</f>
        <v>Fail</v>
      </c>
    </row>
    <row r="7" spans="1:35" ht="13.5" customHeight="1" x14ac:dyDescent="0.35">
      <c r="B7" s="62" t="s">
        <v>109</v>
      </c>
      <c r="C7" s="71" t="s">
        <v>138</v>
      </c>
      <c r="D7" s="72" t="str">
        <f>'4'!D5</f>
        <v>&lt;Please Select&gt;</v>
      </c>
      <c r="E7" s="62" t="str">
        <f>IF(AI6="Pass","Pass","Fail")</f>
        <v>Fail</v>
      </c>
      <c r="F7" s="62"/>
      <c r="H7" s="97"/>
      <c r="I7" s="92"/>
      <c r="J7" s="138"/>
      <c r="K7" s="139"/>
      <c r="M7" s="60">
        <f>IF(E7="Pass",1,0)</f>
        <v>0</v>
      </c>
      <c r="Y7" s="74" t="s">
        <v>147</v>
      </c>
      <c r="Z7" s="74"/>
      <c r="AA7" s="74"/>
    </row>
    <row r="8" spans="1:35" ht="18.75" customHeight="1" thickBot="1" x14ac:dyDescent="0.3">
      <c r="B8" s="63"/>
      <c r="C8" s="63"/>
      <c r="D8" s="63"/>
      <c r="E8" s="63"/>
      <c r="F8" s="63"/>
      <c r="H8" s="97"/>
      <c r="I8" s="93"/>
      <c r="J8" s="93"/>
      <c r="K8" s="98"/>
      <c r="S8" s="79">
        <v>200</v>
      </c>
      <c r="T8" s="79">
        <v>100</v>
      </c>
      <c r="U8" s="79">
        <v>50</v>
      </c>
      <c r="V8" s="79">
        <v>25</v>
      </c>
      <c r="W8" s="79">
        <v>5</v>
      </c>
      <c r="Y8" s="74" t="s">
        <v>148</v>
      </c>
      <c r="Z8" s="81" t="s">
        <v>145</v>
      </c>
      <c r="AA8" s="74"/>
    </row>
    <row r="9" spans="1:35" ht="18.75" customHeight="1" thickBot="1" x14ac:dyDescent="0.3">
      <c r="B9" s="105" t="s">
        <v>110</v>
      </c>
      <c r="C9" s="106"/>
      <c r="D9" s="106"/>
      <c r="E9" s="106"/>
      <c r="F9" s="106" t="s">
        <v>158</v>
      </c>
      <c r="H9" s="97"/>
      <c r="I9" s="94"/>
      <c r="J9" s="93" t="str">
        <f>IF(F5&lt;&gt;"TBD",(IF(X23=S24,S25,(IF(X23=T24,T25,(IF(X23=U24,U25,(IF(X23=V24,V25,(IF(X23=W24,W25,"-")))))))))),"TBD")</f>
        <v>TBD</v>
      </c>
      <c r="K9" s="99"/>
      <c r="M9" s="77" t="s">
        <v>133</v>
      </c>
      <c r="O9" s="78" t="s">
        <v>132</v>
      </c>
      <c r="P9" s="78" t="s">
        <v>136</v>
      </c>
      <c r="Q9" s="79" t="s">
        <v>134</v>
      </c>
      <c r="S9" s="74">
        <v>200</v>
      </c>
      <c r="T9" s="74">
        <f>IF(S5+T5&gt;=2,100,0)</f>
        <v>0</v>
      </c>
      <c r="U9" s="74">
        <f>IF(S5+T5+U5&gt;=3,50,0)</f>
        <v>0</v>
      </c>
      <c r="V9" s="74">
        <f>IF(S5+T5+U5+V5&gt;=4,25,0)</f>
        <v>0</v>
      </c>
      <c r="W9" s="74">
        <f>IF(W5=1,5,0)</f>
        <v>0</v>
      </c>
      <c r="X9" s="75">
        <f>SUM(S9:W9)</f>
        <v>200</v>
      </c>
      <c r="AF9" s="60">
        <f>IF(D10="80-99%",1,0)</f>
        <v>0</v>
      </c>
      <c r="AG9" s="60">
        <f>IF(D10=1,1,0)</f>
        <v>0</v>
      </c>
      <c r="AH9" s="60">
        <f>SUM(AF9:AG9)</f>
        <v>0</v>
      </c>
      <c r="AI9" s="60" t="str">
        <f>IF(AH9&gt;=1,"Pass","Fail")</f>
        <v>Fail</v>
      </c>
    </row>
    <row r="10" spans="1:35" ht="18.75" customHeight="1" x14ac:dyDescent="0.25">
      <c r="B10" s="62" t="s">
        <v>111</v>
      </c>
      <c r="C10" s="71">
        <v>0.8</v>
      </c>
      <c r="D10" s="85" t="str">
        <f>'1'!C6</f>
        <v>&lt;Please Select&gt;</v>
      </c>
      <c r="E10" s="62" t="str">
        <f>IF(AI9="Pass","Pass","Fail")</f>
        <v>Fail</v>
      </c>
      <c r="F10" s="61" t="str">
        <f>IF(Q10=1,"Pass",(IF(AND(Q10=0,D10&lt;&gt;"&lt;Please Select&gt;"),"In-Progress","TBD")))</f>
        <v>TBD</v>
      </c>
      <c r="H10" s="100"/>
      <c r="I10" s="101"/>
      <c r="J10" s="101"/>
      <c r="K10" s="102"/>
      <c r="M10" s="60">
        <f t="shared" ref="M10:M15" si="0">IF(E10="Pass",1,0)</f>
        <v>0</v>
      </c>
      <c r="O10" s="60">
        <v>6</v>
      </c>
      <c r="P10" s="60">
        <f>SUM(M10:M15)</f>
        <v>0</v>
      </c>
      <c r="Q10" s="74">
        <f>IF(P10&gt;=O10,1,0)</f>
        <v>0</v>
      </c>
    </row>
    <row r="11" spans="1:35" ht="18.75" customHeight="1" x14ac:dyDescent="0.25">
      <c r="B11" s="62" t="s">
        <v>112</v>
      </c>
      <c r="C11" s="62" t="s">
        <v>49</v>
      </c>
      <c r="D11" s="62" t="str">
        <f>'1'!C9</f>
        <v>&lt;Please Select&gt;</v>
      </c>
      <c r="E11" s="62" t="str">
        <f>IF(D11="Yes","Pass","Fail")</f>
        <v>Fail</v>
      </c>
      <c r="F11" s="62"/>
      <c r="H11" s="103" t="s">
        <v>156</v>
      </c>
      <c r="M11" s="60">
        <f t="shared" si="0"/>
        <v>0</v>
      </c>
    </row>
    <row r="12" spans="1:35" ht="18.75" customHeight="1" thickBot="1" x14ac:dyDescent="0.3">
      <c r="B12" s="62" t="s">
        <v>113</v>
      </c>
      <c r="C12" s="62" t="s">
        <v>49</v>
      </c>
      <c r="D12" s="62" t="str">
        <f>'2'!D5</f>
        <v>&lt;Please Select&gt;</v>
      </c>
      <c r="E12" s="62" t="str">
        <f>IF(D12="Yes","Pass","Fail")</f>
        <v>Fail</v>
      </c>
      <c r="F12" s="62"/>
      <c r="H12" s="103"/>
      <c r="M12" s="60">
        <f t="shared" si="0"/>
        <v>0</v>
      </c>
      <c r="S12" s="79" t="s">
        <v>139</v>
      </c>
      <c r="T12" s="79" t="s">
        <v>140</v>
      </c>
      <c r="U12" s="79" t="s">
        <v>141</v>
      </c>
      <c r="V12" s="79" t="s">
        <v>142</v>
      </c>
      <c r="W12" s="79" t="s">
        <v>143</v>
      </c>
    </row>
    <row r="13" spans="1:35" ht="18.75" customHeight="1" x14ac:dyDescent="0.25">
      <c r="B13" s="62" t="s">
        <v>114</v>
      </c>
      <c r="C13" s="62" t="s">
        <v>49</v>
      </c>
      <c r="D13" s="62" t="str">
        <f>'3'!C8</f>
        <v>&lt;Please Select&gt;</v>
      </c>
      <c r="E13" s="62" t="str">
        <f>IF(D13="Yes","Pass","Fail")</f>
        <v>Fail</v>
      </c>
      <c r="F13" s="62"/>
      <c r="M13" s="60">
        <f t="shared" si="0"/>
        <v>0</v>
      </c>
      <c r="S13" s="60">
        <f>S8</f>
        <v>200</v>
      </c>
      <c r="T13" s="74">
        <f>SUM(S8:T8)</f>
        <v>300</v>
      </c>
      <c r="U13" s="74">
        <f>SUM(S8:U8)</f>
        <v>350</v>
      </c>
      <c r="V13" s="74">
        <f>SUM(S8:V8)</f>
        <v>375</v>
      </c>
      <c r="W13" s="74">
        <f>SUM(S8:W8)</f>
        <v>380</v>
      </c>
      <c r="Y13" s="74" t="s">
        <v>47</v>
      </c>
      <c r="AA13" s="74"/>
    </row>
    <row r="14" spans="1:35" ht="18.75" customHeight="1" x14ac:dyDescent="0.25">
      <c r="B14" s="62" t="s">
        <v>115</v>
      </c>
      <c r="C14" s="62" t="s">
        <v>49</v>
      </c>
      <c r="D14" s="62" t="str">
        <f>'4'!D6</f>
        <v>&lt;Please Select&gt;</v>
      </c>
      <c r="E14" s="62" t="str">
        <f>IF(D14="Yes","Pass","Fail")</f>
        <v>Fail</v>
      </c>
      <c r="F14" s="62"/>
      <c r="M14" s="60">
        <f t="shared" si="0"/>
        <v>0</v>
      </c>
      <c r="X14" s="75" t="str">
        <f>IF(X9&lt;=S13,"T1",(IF(X9&lt;=T13,"T2",(IF(X9&lt;=U13,"T3",(IF(X9&lt;=V13,"T4",(IF(X9=W13,"T5","-")))))))))</f>
        <v>T1</v>
      </c>
      <c r="AF14" s="60">
        <f>IF(D15="80-99%",1,0)</f>
        <v>0</v>
      </c>
      <c r="AG14" s="60">
        <f>IF(D15=1,1,0)</f>
        <v>0</v>
      </c>
      <c r="AH14" s="60">
        <f>SUM(AF14:AG14)</f>
        <v>0</v>
      </c>
      <c r="AI14" s="60" t="str">
        <f>IF(AH14&gt;=1,"Pass","Fail")</f>
        <v>Fail</v>
      </c>
    </row>
    <row r="15" spans="1:35" ht="13.5" customHeight="1" x14ac:dyDescent="0.25">
      <c r="B15" s="62" t="s">
        <v>116</v>
      </c>
      <c r="C15" s="71">
        <v>0.8</v>
      </c>
      <c r="D15" s="72" t="str">
        <f>'5'!C5</f>
        <v>&lt;Please Select&gt;</v>
      </c>
      <c r="E15" s="62" t="str">
        <f>IF(AI14="Pass","Pass","Fail")</f>
        <v>Fail</v>
      </c>
      <c r="F15" s="62"/>
      <c r="M15" s="60">
        <f t="shared" si="0"/>
        <v>0</v>
      </c>
      <c r="AA15" s="74"/>
    </row>
    <row r="16" spans="1:35" ht="18.75" customHeight="1" thickBot="1" x14ac:dyDescent="0.3">
      <c r="A16" s="66"/>
      <c r="B16" s="67"/>
      <c r="C16" s="64"/>
      <c r="D16" s="64"/>
      <c r="E16" s="64"/>
      <c r="F16" s="64"/>
      <c r="G16" s="65"/>
      <c r="Y16" s="74" t="s">
        <v>149</v>
      </c>
    </row>
    <row r="17" spans="1:36" ht="18.75" customHeight="1" thickBot="1" x14ac:dyDescent="0.3">
      <c r="B17" s="105" t="s">
        <v>117</v>
      </c>
      <c r="C17" s="106"/>
      <c r="D17" s="106"/>
      <c r="E17" s="106"/>
      <c r="F17" s="106" t="s">
        <v>159</v>
      </c>
      <c r="M17" s="77" t="s">
        <v>133</v>
      </c>
      <c r="O17" s="78" t="s">
        <v>132</v>
      </c>
      <c r="P17" s="78" t="s">
        <v>136</v>
      </c>
      <c r="Q17" s="79" t="s">
        <v>134</v>
      </c>
      <c r="S17" s="79" t="s">
        <v>139</v>
      </c>
      <c r="T17" s="79" t="s">
        <v>140</v>
      </c>
      <c r="U17" s="79" t="s">
        <v>141</v>
      </c>
      <c r="V17" s="79" t="s">
        <v>142</v>
      </c>
      <c r="W17" s="79" t="s">
        <v>143</v>
      </c>
      <c r="Y17" s="60" t="s">
        <v>148</v>
      </c>
      <c r="Z17" s="81" t="s">
        <v>146</v>
      </c>
      <c r="AA17" s="74"/>
    </row>
    <row r="18" spans="1:36" ht="18.75" customHeight="1" x14ac:dyDescent="0.25">
      <c r="B18" s="61" t="s">
        <v>118</v>
      </c>
      <c r="C18" s="62" t="s">
        <v>49</v>
      </c>
      <c r="D18" s="61" t="str">
        <f>'1'!C7</f>
        <v>&lt;Please Select&gt;</v>
      </c>
      <c r="E18" s="61" t="str">
        <f>IF(D18="Yes","Pass","Fail")</f>
        <v>Fail</v>
      </c>
      <c r="F18" s="61" t="str">
        <f>IF(Q18=1,"Pass",(IF(AND(Q18=0,D18&lt;&gt;"&lt;Please Select&gt;"),"In-Progress","TBD")))</f>
        <v>TBD</v>
      </c>
      <c r="M18" s="60">
        <f t="shared" ref="M18:M22" si="1">IF(E18="Pass",1,0)</f>
        <v>0</v>
      </c>
      <c r="O18" s="60">
        <v>5</v>
      </c>
      <c r="P18" s="60">
        <f>SUM(M18:M23)</f>
        <v>0</v>
      </c>
      <c r="Q18" s="74">
        <f>IF(P18&gt;=O18,1,0)</f>
        <v>0</v>
      </c>
      <c r="S18" s="74">
        <f>IF(OR($X19=S17,$X19=T17,$X19=U17,$X19=V17,$X19=W17),200,0)</f>
        <v>200</v>
      </c>
      <c r="T18" s="74">
        <f>IF(OR($X19=T17,$X19=U17,$X19=V17,$X19=W17),100,0)</f>
        <v>100</v>
      </c>
      <c r="U18" s="74">
        <f>IF(OR($X19=U17,$X19=V17,$X19=W17),50,0)</f>
        <v>50</v>
      </c>
      <c r="V18" s="74">
        <f>IF(OR($X19=V17,$X19=W17),25,0)</f>
        <v>25</v>
      </c>
      <c r="W18" s="74">
        <f>IF(OR($X19=W17),5,0)</f>
        <v>5</v>
      </c>
      <c r="X18" s="75">
        <f>SUM(S18:W18)</f>
        <v>380</v>
      </c>
      <c r="Y18" s="60" t="s">
        <v>47</v>
      </c>
    </row>
    <row r="19" spans="1:36" ht="18.75" customHeight="1" x14ac:dyDescent="0.25">
      <c r="B19" s="62" t="s">
        <v>119</v>
      </c>
      <c r="C19" s="62" t="s">
        <v>49</v>
      </c>
      <c r="D19" s="62" t="str">
        <f>'1'!C10</f>
        <v>&lt;Please Select&gt;</v>
      </c>
      <c r="E19" s="62" t="str">
        <f>IF(D19="Yes","Pass","Fail")</f>
        <v>Fail</v>
      </c>
      <c r="F19" s="62"/>
      <c r="M19" s="60">
        <f t="shared" si="1"/>
        <v>0</v>
      </c>
      <c r="X19" s="75" t="str">
        <f>E33</f>
        <v>T5</v>
      </c>
      <c r="Z19" s="74"/>
      <c r="AA19" s="74"/>
    </row>
    <row r="20" spans="1:36" ht="18.75" customHeight="1" x14ac:dyDescent="0.25">
      <c r="B20" s="62" t="s">
        <v>120</v>
      </c>
      <c r="C20" s="62" t="s">
        <v>49</v>
      </c>
      <c r="D20" s="62" t="str">
        <f>'2'!D7</f>
        <v>&lt;Please Select&gt;</v>
      </c>
      <c r="E20" s="62" t="str">
        <f>IF(D20="Yes","Pass","Fail")</f>
        <v>Fail</v>
      </c>
      <c r="F20" s="62"/>
      <c r="M20" s="60">
        <f t="shared" si="1"/>
        <v>0</v>
      </c>
      <c r="Y20" s="81" t="s">
        <v>144</v>
      </c>
      <c r="AJ20" s="74"/>
    </row>
    <row r="21" spans="1:36" ht="18.75" customHeight="1" x14ac:dyDescent="0.25">
      <c r="B21" s="62" t="s">
        <v>121</v>
      </c>
      <c r="C21" s="62" t="s">
        <v>49</v>
      </c>
      <c r="D21" s="62" t="str">
        <f>'3'!C6</f>
        <v>&lt;Please Select&gt;</v>
      </c>
      <c r="E21" s="62" t="str">
        <f>IF(D21="Yes","Pass","Fail")</f>
        <v>Fail</v>
      </c>
      <c r="F21" s="62"/>
      <c r="M21" s="60">
        <f t="shared" si="1"/>
        <v>0</v>
      </c>
      <c r="X21" s="74">
        <f>IF(X18&lt;=X9,X18,X9)</f>
        <v>200</v>
      </c>
      <c r="Z21" s="74"/>
      <c r="AA21" s="74"/>
    </row>
    <row r="22" spans="1:36" ht="13.5" customHeight="1" x14ac:dyDescent="0.25">
      <c r="B22" s="62" t="s">
        <v>122</v>
      </c>
      <c r="C22" s="62" t="s">
        <v>49</v>
      </c>
      <c r="D22" s="112" t="str">
        <f>'4'!D20</f>
        <v>&lt;Please Select&gt;</v>
      </c>
      <c r="E22" s="62" t="str">
        <f>IF(D22="Yes","Pass","Fail")</f>
        <v>Fail</v>
      </c>
      <c r="F22" s="62"/>
      <c r="M22" s="60">
        <f t="shared" si="1"/>
        <v>0</v>
      </c>
      <c r="Y22" s="74" t="s">
        <v>150</v>
      </c>
      <c r="Z22" s="74"/>
      <c r="AA22" s="74"/>
    </row>
    <row r="23" spans="1:36" ht="18.75" customHeight="1" thickBot="1" x14ac:dyDescent="0.3">
      <c r="A23" s="66"/>
      <c r="B23" s="67"/>
      <c r="C23" s="64"/>
      <c r="D23" s="64"/>
      <c r="E23" s="64"/>
      <c r="F23" s="64"/>
      <c r="G23" s="65"/>
      <c r="X23" s="80" t="str">
        <f>IF(X21=S13,S12,(IF(X21=T13,T12,(IF(X21=U13,U12,(IF(X21=V13,V12,(IF(X21=W13,W12,"-")))))))))</f>
        <v>T1</v>
      </c>
    </row>
    <row r="24" spans="1:36" ht="18.75" customHeight="1" thickBot="1" x14ac:dyDescent="0.3">
      <c r="B24" s="105" t="s">
        <v>123</v>
      </c>
      <c r="C24" s="106"/>
      <c r="D24" s="106"/>
      <c r="E24" s="106"/>
      <c r="F24" s="106" t="s">
        <v>160</v>
      </c>
      <c r="M24" s="77" t="s">
        <v>133</v>
      </c>
      <c r="O24" s="78" t="s">
        <v>132</v>
      </c>
      <c r="P24" s="78" t="s">
        <v>136</v>
      </c>
      <c r="Q24" s="79" t="s">
        <v>134</v>
      </c>
      <c r="S24" s="79" t="s">
        <v>139</v>
      </c>
      <c r="T24" s="79" t="s">
        <v>140</v>
      </c>
      <c r="U24" s="79" t="s">
        <v>141</v>
      </c>
      <c r="V24" s="79" t="s">
        <v>142</v>
      </c>
      <c r="W24" s="79" t="s">
        <v>143</v>
      </c>
    </row>
    <row r="25" spans="1:36" ht="18.75" customHeight="1" x14ac:dyDescent="0.25">
      <c r="B25" s="61" t="s">
        <v>124</v>
      </c>
      <c r="C25" s="62" t="s">
        <v>49</v>
      </c>
      <c r="D25" s="61" t="str">
        <f>'5'!C6</f>
        <v>&lt;Please Select&gt;</v>
      </c>
      <c r="E25" s="61" t="str">
        <f>IF(D25="Yes","Pass","Fail")</f>
        <v>Fail</v>
      </c>
      <c r="F25" s="61" t="str">
        <f>IF(Q25=1,"Pass",(IF(AND(Q25=0,D25&lt;&gt;"&lt;Please Select&gt;"),"In-Progress","TBD")))</f>
        <v>TBD</v>
      </c>
      <c r="M25" s="60">
        <f t="shared" ref="M25:M30" si="2">IF(E25="Pass",1,0)</f>
        <v>0</v>
      </c>
      <c r="O25" s="60">
        <v>6</v>
      </c>
      <c r="P25" s="60">
        <f>SUM(M25:M30)</f>
        <v>0</v>
      </c>
      <c r="Q25" s="74">
        <f>IF(P25&gt;=O25,1,0)</f>
        <v>0</v>
      </c>
      <c r="S25" s="74" t="s">
        <v>106</v>
      </c>
      <c r="T25" s="74" t="s">
        <v>110</v>
      </c>
      <c r="U25" s="74" t="s">
        <v>117</v>
      </c>
      <c r="V25" s="74" t="s">
        <v>123</v>
      </c>
      <c r="W25" s="74" t="s">
        <v>130</v>
      </c>
      <c r="AF25" s="60">
        <f>IF(D26="80-99%",1,0)</f>
        <v>0</v>
      </c>
      <c r="AG25" s="60">
        <f>IF(D26=1,1,0)</f>
        <v>0</v>
      </c>
      <c r="AH25" s="60">
        <f>SUM(AF25:AG25)</f>
        <v>0</v>
      </c>
      <c r="AI25" s="60" t="str">
        <f>IF(AH25&gt;=1,"Pass","Fail")</f>
        <v>Fail</v>
      </c>
    </row>
    <row r="26" spans="1:36" ht="18.75" customHeight="1" x14ac:dyDescent="0.25">
      <c r="B26" s="62" t="s">
        <v>125</v>
      </c>
      <c r="C26" s="71">
        <v>1</v>
      </c>
      <c r="D26" s="72" t="str">
        <f>'6'!C5</f>
        <v>&lt;Please Select&gt;</v>
      </c>
      <c r="E26" s="62" t="str">
        <f>IF(AI25="Pass","Pass","Fail")</f>
        <v>Fail</v>
      </c>
      <c r="F26" s="62"/>
      <c r="M26" s="60">
        <f t="shared" si="2"/>
        <v>0</v>
      </c>
      <c r="AF26" s="60">
        <f>IF(D27="80-99%",1,0)</f>
        <v>0</v>
      </c>
      <c r="AG26" s="60">
        <f>IF(D27=1,1,0)</f>
        <v>0</v>
      </c>
      <c r="AH26" s="60">
        <f>SUM(AF26:AG26)</f>
        <v>0</v>
      </c>
      <c r="AI26" s="60" t="str">
        <f>IF(AH26&gt;=1,"Pass","Fail")</f>
        <v>Fail</v>
      </c>
    </row>
    <row r="27" spans="1:36" ht="18.75" customHeight="1" x14ac:dyDescent="0.25">
      <c r="B27" s="62" t="s">
        <v>126</v>
      </c>
      <c r="C27" s="71">
        <v>1</v>
      </c>
      <c r="D27" s="72" t="str">
        <f>'6'!C6</f>
        <v>&lt;Please Select&gt;</v>
      </c>
      <c r="E27" s="62" t="str">
        <f>IF(AI26="Pass","Pass","Fail")</f>
        <v>Fail</v>
      </c>
      <c r="F27" s="62"/>
      <c r="M27" s="60">
        <f t="shared" si="2"/>
        <v>0</v>
      </c>
    </row>
    <row r="28" spans="1:36" ht="18.75" customHeight="1" x14ac:dyDescent="0.25">
      <c r="B28" s="62" t="s">
        <v>127</v>
      </c>
      <c r="C28" s="62" t="s">
        <v>49</v>
      </c>
      <c r="D28" s="62" t="str">
        <f>'6'!C7</f>
        <v>&lt;Please Select&gt;</v>
      </c>
      <c r="E28" s="62" t="str">
        <f>IF(D28="Yes","Pass","Fail")</f>
        <v>Fail</v>
      </c>
      <c r="F28" s="62"/>
      <c r="M28" s="60">
        <f t="shared" si="2"/>
        <v>0</v>
      </c>
    </row>
    <row r="29" spans="1:36" ht="18.75" customHeight="1" x14ac:dyDescent="0.25">
      <c r="B29" s="62" t="s">
        <v>128</v>
      </c>
      <c r="C29" s="62" t="s">
        <v>49</v>
      </c>
      <c r="D29" s="62" t="str">
        <f>'6'!C8</f>
        <v>&lt;Please Select&gt;</v>
      </c>
      <c r="E29" s="62" t="str">
        <f>IF(D29="Yes","Pass","Fail")</f>
        <v>Fail</v>
      </c>
      <c r="F29" s="62"/>
      <c r="M29" s="60">
        <f t="shared" si="2"/>
        <v>0</v>
      </c>
      <c r="AF29" s="60">
        <f>IF(D30="80-99%",1,0)</f>
        <v>0</v>
      </c>
      <c r="AG29" s="60">
        <f>IF(D30=1,1,0)</f>
        <v>0</v>
      </c>
      <c r="AH29" s="60">
        <f>SUM(AF29:AG29)</f>
        <v>0</v>
      </c>
      <c r="AI29" s="60" t="str">
        <f>IF(AH29&gt;=1,"Pass","Fail")</f>
        <v>Fail</v>
      </c>
    </row>
    <row r="30" spans="1:36" ht="13.5" customHeight="1" x14ac:dyDescent="0.25">
      <c r="B30" s="62" t="s">
        <v>129</v>
      </c>
      <c r="C30" s="71">
        <v>0.8</v>
      </c>
      <c r="D30" s="72" t="str">
        <f>'6'!C9</f>
        <v>&lt;Please Select&gt;</v>
      </c>
      <c r="E30" s="62" t="str">
        <f>IF(AI29="Pass","Pass","Fail")</f>
        <v>Fail</v>
      </c>
      <c r="F30" s="62"/>
      <c r="M30" s="60">
        <f t="shared" si="2"/>
        <v>0</v>
      </c>
    </row>
    <row r="31" spans="1:36" ht="18.75" customHeight="1" thickBot="1" x14ac:dyDescent="0.3">
      <c r="A31" s="66"/>
      <c r="B31" s="67"/>
      <c r="C31" s="64"/>
      <c r="D31" s="64"/>
      <c r="E31" s="64"/>
      <c r="F31" s="64"/>
      <c r="G31" s="65"/>
    </row>
    <row r="32" spans="1:36" ht="18.75" customHeight="1" thickBot="1" x14ac:dyDescent="0.3">
      <c r="B32" s="105" t="s">
        <v>130</v>
      </c>
      <c r="C32" s="106"/>
      <c r="D32" s="106"/>
      <c r="E32" s="106"/>
      <c r="F32" s="106" t="s">
        <v>161</v>
      </c>
    </row>
    <row r="33" spans="2:6" ht="18.75" customHeight="1" x14ac:dyDescent="0.25">
      <c r="B33" s="69" t="s">
        <v>131</v>
      </c>
      <c r="C33" s="69"/>
      <c r="D33" s="69" t="s">
        <v>162</v>
      </c>
      <c r="E33" s="62" t="str">
        <f>IF(AH6=1,"T1",(IF(AH6=2,"T2",IF(AH6=3,"T3",(IF(AH6=4,"T4","T5"))))))</f>
        <v>T5</v>
      </c>
      <c r="F33" s="61" t="str">
        <f>IF(X23="T5","Pass",(IF(AND(X23="T5",F25&lt;&gt;"&lt;TBD&gt;"),"In-Progress","TBD")))</f>
        <v>TBD</v>
      </c>
    </row>
    <row r="34" spans="2:6" ht="15.75" thickBot="1" x14ac:dyDescent="0.3">
      <c r="B34" s="70"/>
      <c r="C34" s="70"/>
      <c r="D34" s="70"/>
      <c r="E34" s="70"/>
      <c r="F34" s="70"/>
    </row>
  </sheetData>
  <sheetProtection algorithmName="SHA-512" hashValue="WDc7Cx1fRm0A0EI6tRYbDH/INvnAKrjtdJrWbyhZnXDRuR65Fxd8cKyoTV4/TdLeIGTr/UiVpVn9AevkW4FwEQ==" saltValue="OO2BQ0NpLGIkefRCqy7CFg==" spinCount="100000" sheet="1" scenarios="1"/>
  <mergeCells count="3">
    <mergeCell ref="A1:K1"/>
    <mergeCell ref="A2:K2"/>
    <mergeCell ref="J6:K7"/>
  </mergeCells>
  <phoneticPr fontId="37" type="noConversion"/>
  <conditionalFormatting sqref="D7">
    <cfRule type="cellIs" dxfId="16" priority="13" operator="equal">
      <formula>"40-59%"</formula>
    </cfRule>
    <cfRule type="cellIs" dxfId="15" priority="14" operator="equal">
      <formula>"0-39%"</formula>
    </cfRule>
  </conditionalFormatting>
  <conditionalFormatting sqref="F5">
    <cfRule type="cellIs" dxfId="14" priority="5" operator="equal">
      <formula>"In-Progress"</formula>
    </cfRule>
    <cfRule type="cellIs" dxfId="13" priority="6" operator="equal">
      <formula>"Pass"</formula>
    </cfRule>
  </conditionalFormatting>
  <conditionalFormatting sqref="F10">
    <cfRule type="cellIs" dxfId="12" priority="21" operator="equal">
      <formula>"In-Progress"</formula>
    </cfRule>
    <cfRule type="cellIs" dxfId="11" priority="22" operator="equal">
      <formula>"Pass"</formula>
    </cfRule>
  </conditionalFormatting>
  <conditionalFormatting sqref="F18">
    <cfRule type="cellIs" dxfId="10" priority="3" operator="equal">
      <formula>"In-Progress"</formula>
    </cfRule>
    <cfRule type="cellIs" dxfId="9" priority="4" operator="equal">
      <formula>"Pass"</formula>
    </cfRule>
  </conditionalFormatting>
  <conditionalFormatting sqref="F25">
    <cfRule type="cellIs" dxfId="8" priority="1" operator="equal">
      <formula>"In-Progress"</formula>
    </cfRule>
    <cfRule type="cellIs" dxfId="7" priority="2" operator="equal">
      <formula>"Pass"</formula>
    </cfRule>
  </conditionalFormatting>
  <conditionalFormatting sqref="F33">
    <cfRule type="cellIs" dxfId="6" priority="15" operator="equal">
      <formula>"In-Progress"</formula>
    </cfRule>
    <cfRule type="cellIs" dxfId="5" priority="16" operator="equal">
      <formula>"Pass"</formula>
    </cfRule>
  </conditionalFormatting>
  <conditionalFormatting sqref="H6:H10">
    <cfRule type="expression" dxfId="4" priority="7">
      <formula>$J$6="Tier 1"</formula>
    </cfRule>
    <cfRule type="expression" dxfId="3" priority="8">
      <formula>$J$6="Tier 2"</formula>
    </cfRule>
    <cfRule type="expression" dxfId="2" priority="9">
      <formula>$J$6="Tier 3"</formula>
    </cfRule>
    <cfRule type="expression" dxfId="1" priority="10">
      <formula>$J$6="Tier 4"</formula>
    </cfRule>
    <cfRule type="expression" dxfId="0" priority="11">
      <formula>$J$6="Tier 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5EBB-4C9F-4482-8C28-68FECF53C178}">
  <sheetPr codeName="Sheet26">
    <tabColor rgb="FF8EA9DB"/>
  </sheetPr>
  <dimension ref="A1:X1"/>
  <sheetViews>
    <sheetView zoomScale="90" zoomScaleNormal="90" workbookViewId="0">
      <selection activeCell="B63" sqref="B63"/>
    </sheetView>
  </sheetViews>
  <sheetFormatPr defaultColWidth="9.140625" defaultRowHeight="15" x14ac:dyDescent="0.25"/>
  <cols>
    <col min="1" max="13" width="9.140625" style="60"/>
    <col min="14" max="14" width="79.42578125" style="60" customWidth="1"/>
    <col min="15" max="16384" width="9.140625" style="60"/>
  </cols>
  <sheetData>
    <row r="1" spans="1:24" s="84" customFormat="1" ht="43.5" customHeight="1" x14ac:dyDescent="0.25">
      <c r="A1" s="134" t="s">
        <v>153</v>
      </c>
      <c r="B1" s="135"/>
      <c r="C1" s="135"/>
      <c r="D1" s="135"/>
      <c r="E1" s="135"/>
      <c r="F1" s="135"/>
      <c r="G1" s="135"/>
      <c r="H1" s="135"/>
      <c r="I1" s="135"/>
      <c r="J1" s="135"/>
      <c r="K1" s="135"/>
      <c r="L1" s="135"/>
      <c r="M1" s="135"/>
      <c r="N1" s="135"/>
      <c r="O1" s="83"/>
      <c r="P1" s="83"/>
      <c r="Q1" s="83"/>
      <c r="R1" s="83"/>
      <c r="S1" s="83"/>
      <c r="T1" s="83"/>
      <c r="U1" s="83"/>
      <c r="V1" s="83"/>
      <c r="W1" s="83"/>
      <c r="X1" s="83"/>
    </row>
  </sheetData>
  <sheetProtection algorithmName="SHA-512" hashValue="wRPDJUzQypmCv++30BABn2j0PY++yAIjPaIiOLTAy3XgC1odRuRnQX/hQATA3ZVjO8W1Uf7UUlpnhGdCV4tf4Q==" saltValue="OTT+1IXT1Qy8PqlYXQk6vw==" spinCount="100000" sheet="1" scenarios="1"/>
  <mergeCells count="1">
    <mergeCell ref="A1:N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C5B3-8A3E-414C-B044-BDD8729C5212}">
  <sheetPr codeName="Sheet25">
    <tabColor rgb="FF1E4B7C"/>
  </sheetPr>
  <dimension ref="A1"/>
  <sheetViews>
    <sheetView workbookViewId="0">
      <selection activeCell="B47" sqref="B47"/>
    </sheetView>
  </sheetViews>
  <sheetFormatPr defaultColWidth="9.140625" defaultRowHeight="15" x14ac:dyDescent="0.25"/>
  <cols>
    <col min="1" max="16384" width="9.140625" style="60"/>
  </cols>
  <sheetData/>
  <sheetProtection algorithmName="SHA-512" hashValue="6jQIVxEOeOqrtwskxu3P5kEjkhv9867TFMz1NHpyn6N2SVlNVRDjKMUKbci8AJ7l/9gd65FuIWC9tzglC81RiA==" saltValue="OQSAqvtvP3HvVltr6U9zzw=="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A75F-6C76-4A79-B3A6-209D66AFBDE1}">
  <sheetPr codeName="Sheet18">
    <tabColor theme="3" tint="0.39997558519241921"/>
  </sheetPr>
  <dimension ref="A1:AH41"/>
  <sheetViews>
    <sheetView showGridLines="0" zoomScale="80" zoomScaleNormal="80" workbookViewId="0">
      <pane xSplit="1" ySplit="4" topLeftCell="B5" activePane="bottomRight" state="frozen"/>
      <selection pane="topRight" activeCell="I6" sqref="I6"/>
      <selection pane="bottomLeft" activeCell="I6" sqref="I6"/>
      <selection pane="bottomRight" activeCell="C5" sqref="C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6" t="s">
        <v>46</v>
      </c>
      <c r="C1" s="126"/>
      <c r="D1" s="126"/>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72" x14ac:dyDescent="0.25">
      <c r="A5" s="57">
        <v>1</v>
      </c>
      <c r="B5" s="49" t="s">
        <v>48</v>
      </c>
      <c r="C5" s="107" t="s">
        <v>81</v>
      </c>
      <c r="D5" s="113"/>
      <c r="E5" s="58">
        <v>1</v>
      </c>
    </row>
    <row r="6" spans="1:34" ht="63.75" customHeight="1" x14ac:dyDescent="0.25">
      <c r="A6" s="57">
        <v>2</v>
      </c>
      <c r="B6" s="49" t="s">
        <v>54</v>
      </c>
      <c r="C6" s="109" t="s">
        <v>81</v>
      </c>
      <c r="D6" s="113"/>
      <c r="E6" s="58">
        <v>2</v>
      </c>
    </row>
    <row r="7" spans="1:34" ht="63.75" customHeight="1" x14ac:dyDescent="0.25">
      <c r="A7" s="57">
        <v>3</v>
      </c>
      <c r="B7" s="49" t="s">
        <v>55</v>
      </c>
      <c r="C7" s="107" t="s">
        <v>81</v>
      </c>
      <c r="D7" s="113"/>
      <c r="E7" s="58">
        <v>3</v>
      </c>
    </row>
    <row r="8" spans="1:34" ht="63.75" customHeight="1" x14ac:dyDescent="0.25">
      <c r="A8" s="57">
        <v>4</v>
      </c>
      <c r="B8" s="49" t="s">
        <v>56</v>
      </c>
      <c r="C8" s="110" t="s">
        <v>167</v>
      </c>
      <c r="D8" s="113"/>
      <c r="E8" s="58" t="s">
        <v>53</v>
      </c>
    </row>
    <row r="9" spans="1:34" ht="63.75" customHeight="1" x14ac:dyDescent="0.25">
      <c r="A9" s="57">
        <v>5</v>
      </c>
      <c r="B9" s="49" t="s">
        <v>57</v>
      </c>
      <c r="C9" s="107" t="s">
        <v>81</v>
      </c>
      <c r="D9" s="113"/>
      <c r="E9" s="58">
        <v>2</v>
      </c>
    </row>
    <row r="10" spans="1:34" ht="63.75" customHeight="1" x14ac:dyDescent="0.25">
      <c r="A10" s="57">
        <v>6</v>
      </c>
      <c r="B10" s="49" t="s">
        <v>58</v>
      </c>
      <c r="C10" s="107" t="s">
        <v>81</v>
      </c>
      <c r="D10" s="113"/>
      <c r="E10" s="58">
        <v>3</v>
      </c>
    </row>
    <row r="11" spans="1:34" ht="63.75" customHeight="1" x14ac:dyDescent="0.25">
      <c r="A11" s="57">
        <v>7</v>
      </c>
      <c r="B11" s="49" t="s">
        <v>59</v>
      </c>
      <c r="C11" s="110" t="s">
        <v>65</v>
      </c>
      <c r="D11" s="113"/>
      <c r="E11" s="58" t="s">
        <v>53</v>
      </c>
    </row>
    <row r="12" spans="1:34" ht="63.75" customHeight="1" x14ac:dyDescent="0.25">
      <c r="A12" s="57">
        <v>8</v>
      </c>
      <c r="B12" s="49" t="s">
        <v>82</v>
      </c>
      <c r="C12" s="111"/>
      <c r="D12" s="113"/>
      <c r="E12" s="58" t="s">
        <v>53</v>
      </c>
    </row>
    <row r="13" spans="1:34" ht="15" customHeight="1" x14ac:dyDescent="0.2">
      <c r="A13" s="5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3: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3: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3: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3: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3: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3: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3: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3: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3: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3: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3: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3: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3: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3:34" s="38" customFormat="1" ht="15" customHeight="1" x14ac:dyDescent="0.2">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3:34" s="38" customFormat="1" ht="15" customHeight="1" x14ac:dyDescent="0.2">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3:34" s="38" customFormat="1" ht="15" customHeight="1" x14ac:dyDescent="0.2">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s="38" customFormat="1" ht="15" customHeight="1" x14ac:dyDescent="0.2">
      <c r="A39" s="59"/>
      <c r="C39" s="88"/>
      <c r="D39" s="41"/>
      <c r="E39" s="4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s="38" customFormat="1" ht="15" customHeight="1" x14ac:dyDescent="0.2">
      <c r="A40" s="59"/>
      <c r="C40" s="88"/>
      <c r="D40" s="41"/>
      <c r="E40" s="41"/>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38" customFormat="1" ht="15" customHeight="1" x14ac:dyDescent="0.2">
      <c r="A41" s="59"/>
      <c r="C41" s="88"/>
      <c r="D41" s="41"/>
      <c r="E41" s="41"/>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sheetData>
  <sheetProtection algorithmName="SHA-512" hashValue="U8mkO9aWUC+CbsjF19RnyttE9jCNrhd+1IOc/8Z9wloPt5YlJRhnhXRLwP654DPLzkgas+Jlzi6yeMDkbz9PCw==" saltValue="6jMTdMJjareMoRgLK2Oe7w==" spinCount="100000" sheet="1" scenarios="1"/>
  <protectedRanges>
    <protectedRange sqref="D12 C8:D8 D5:D7 C11:D11 D9:D10" name="C8"/>
    <protectedRange sqref="C12" name="C8_1"/>
    <protectedRange sqref="C9:C10 C5:C7" name="C8_2"/>
  </protectedRanges>
  <autoFilter ref="A4:C5" xr:uid="{A0FDCA5A-9A41-49CF-AD9A-F548168AB504}"/>
  <mergeCells count="1">
    <mergeCell ref="B1:D1"/>
  </mergeCells>
  <dataValidations count="3">
    <dataValidation type="list" allowBlank="1" showInputMessage="1" showErrorMessage="1" sqref="C10 C5 C7" xr:uid="{C8F4E380-CF12-4780-82D2-EB08221BD030}">
      <formula1>INDIRECT("Table2[Table2]")</formula1>
    </dataValidation>
    <dataValidation type="list" allowBlank="1" showInputMessage="1" showErrorMessage="1" sqref="C9" xr:uid="{076339BD-91AD-46D3-B71B-033AC4166D1F}">
      <formula1>INDIRECT("Table3[Table3]")</formula1>
    </dataValidation>
    <dataValidation type="list" allowBlank="1" showInputMessage="1" showErrorMessage="1" sqref="C6" xr:uid="{560420D9-0D38-4496-BC5B-EE73BFA5B1DC}">
      <formula1>INDIRECT("Table4[Table4]")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8415-5A2F-4C22-BDFE-69814EE5D21F}">
  <sheetPr codeName="Sheet16">
    <tabColor theme="3" tint="0.39997558519241921"/>
  </sheetPr>
  <dimension ref="A1:AI49"/>
  <sheetViews>
    <sheetView showGridLines="0" zoomScale="80" zoomScaleNormal="80" workbookViewId="0">
      <pane xSplit="1" ySplit="4" topLeftCell="B5" activePane="bottomRight" state="frozen"/>
      <selection pane="topRight" activeCell="I6" sqref="I6"/>
      <selection pane="bottomLeft" activeCell="I6" sqref="I6"/>
      <selection pane="bottomRight" activeCell="D5" sqref="D5"/>
    </sheetView>
  </sheetViews>
  <sheetFormatPr defaultColWidth="8.85546875" defaultRowHeight="15" customHeight="1" x14ac:dyDescent="0.2"/>
  <cols>
    <col min="1" max="1" width="24.85546875" style="52" customWidth="1"/>
    <col min="2" max="2" width="80" style="38" customWidth="1"/>
    <col min="3" max="3" width="4.7109375" style="38" customWidth="1"/>
    <col min="4" max="4" width="42.42578125" style="88" customWidth="1"/>
    <col min="5" max="5" width="84.5703125" style="41" customWidth="1"/>
    <col min="6" max="6" width="14.7109375" style="41" customWidth="1"/>
    <col min="7" max="16384" width="8.85546875" style="39"/>
  </cols>
  <sheetData>
    <row r="1" spans="1:6" s="44" customFormat="1" ht="71.25" customHeight="1" x14ac:dyDescent="0.2">
      <c r="A1" s="53"/>
      <c r="B1" s="126" t="s">
        <v>66</v>
      </c>
      <c r="C1" s="126"/>
      <c r="D1" s="126"/>
      <c r="E1" s="126"/>
      <c r="F1" s="55"/>
    </row>
    <row r="2" spans="1:6" s="44" customFormat="1" ht="20.25" customHeight="1" x14ac:dyDescent="0.2">
      <c r="A2" s="54" t="s">
        <v>0</v>
      </c>
      <c r="B2" s="50"/>
      <c r="C2" s="50"/>
      <c r="D2" s="86"/>
      <c r="E2" s="51"/>
      <c r="F2" s="51"/>
    </row>
    <row r="3" spans="1:6" s="44" customFormat="1" ht="20.25" customHeight="1" x14ac:dyDescent="0.2">
      <c r="A3" s="46"/>
      <c r="B3" s="43"/>
      <c r="C3" s="43"/>
      <c r="D3" s="87"/>
      <c r="E3" s="45"/>
      <c r="F3" s="45"/>
    </row>
    <row r="4" spans="1:6" s="42" customFormat="1" ht="65.25" customHeight="1" x14ac:dyDescent="0.25">
      <c r="A4" s="47" t="s">
        <v>6</v>
      </c>
      <c r="B4" s="48" t="s">
        <v>7</v>
      </c>
      <c r="C4" s="48" t="s">
        <v>165</v>
      </c>
      <c r="D4" s="56" t="s">
        <v>51</v>
      </c>
      <c r="E4" s="48" t="s">
        <v>52</v>
      </c>
      <c r="F4" s="47" t="s">
        <v>47</v>
      </c>
    </row>
    <row r="5" spans="1:6" ht="63.75" customHeight="1" x14ac:dyDescent="0.25">
      <c r="A5" s="57">
        <v>9</v>
      </c>
      <c r="B5" s="49" t="s">
        <v>67</v>
      </c>
      <c r="C5" s="115"/>
      <c r="D5" s="107" t="s">
        <v>81</v>
      </c>
      <c r="E5" s="113"/>
      <c r="F5" s="58">
        <v>2</v>
      </c>
    </row>
    <row r="6" spans="1:6" ht="63.75" customHeight="1" x14ac:dyDescent="0.25">
      <c r="A6" s="57">
        <v>10</v>
      </c>
      <c r="B6" s="49" t="s">
        <v>68</v>
      </c>
      <c r="C6" s="115"/>
      <c r="D6" s="110" t="s">
        <v>167</v>
      </c>
      <c r="E6" s="113"/>
      <c r="F6" s="58" t="s">
        <v>53</v>
      </c>
    </row>
    <row r="7" spans="1:6" ht="63.75" customHeight="1" x14ac:dyDescent="0.25">
      <c r="A7" s="57">
        <v>11</v>
      </c>
      <c r="B7" s="49" t="s">
        <v>69</v>
      </c>
      <c r="C7" s="115"/>
      <c r="D7" s="107" t="s">
        <v>81</v>
      </c>
      <c r="E7" s="113"/>
      <c r="F7" s="58">
        <v>3</v>
      </c>
    </row>
    <row r="8" spans="1:6" ht="22.5" customHeight="1" x14ac:dyDescent="0.25">
      <c r="A8" s="143">
        <v>12</v>
      </c>
      <c r="B8" s="140" t="s">
        <v>70</v>
      </c>
      <c r="C8" s="152" t="s">
        <v>166</v>
      </c>
      <c r="D8" s="153"/>
      <c r="E8" s="149"/>
      <c r="F8" s="146" t="s">
        <v>53</v>
      </c>
    </row>
    <row r="9" spans="1:6" ht="22.5" customHeight="1" x14ac:dyDescent="0.25">
      <c r="A9" s="144"/>
      <c r="B9" s="141"/>
      <c r="C9" s="118"/>
      <c r="D9" s="117" t="s">
        <v>163</v>
      </c>
      <c r="E9" s="150"/>
      <c r="F9" s="147"/>
    </row>
    <row r="10" spans="1:6" ht="22.5" customHeight="1" x14ac:dyDescent="0.25">
      <c r="A10" s="144"/>
      <c r="B10" s="141"/>
      <c r="C10" s="118"/>
      <c r="D10" s="117" t="s">
        <v>71</v>
      </c>
      <c r="E10" s="150"/>
      <c r="F10" s="147"/>
    </row>
    <row r="11" spans="1:6" ht="22.5" customHeight="1" x14ac:dyDescent="0.25">
      <c r="A11" s="144"/>
      <c r="B11" s="141"/>
      <c r="C11" s="118"/>
      <c r="D11" s="117" t="s">
        <v>72</v>
      </c>
      <c r="E11" s="150"/>
      <c r="F11" s="147"/>
    </row>
    <row r="12" spans="1:6" ht="22.5" customHeight="1" x14ac:dyDescent="0.25">
      <c r="A12" s="144"/>
      <c r="B12" s="141"/>
      <c r="C12" s="118"/>
      <c r="D12" s="117" t="s">
        <v>73</v>
      </c>
      <c r="E12" s="150"/>
      <c r="F12" s="147"/>
    </row>
    <row r="13" spans="1:6" ht="22.5" customHeight="1" x14ac:dyDescent="0.25">
      <c r="A13" s="144"/>
      <c r="B13" s="141"/>
      <c r="C13" s="118"/>
      <c r="D13" s="117" t="s">
        <v>74</v>
      </c>
      <c r="E13" s="150"/>
      <c r="F13" s="147"/>
    </row>
    <row r="14" spans="1:6" ht="22.5" customHeight="1" x14ac:dyDescent="0.25">
      <c r="A14" s="144"/>
      <c r="B14" s="141"/>
      <c r="C14" s="118"/>
      <c r="D14" s="117" t="s">
        <v>75</v>
      </c>
      <c r="E14" s="150"/>
      <c r="F14" s="147"/>
    </row>
    <row r="15" spans="1:6" ht="22.5" customHeight="1" x14ac:dyDescent="0.25">
      <c r="A15" s="144"/>
      <c r="B15" s="141"/>
      <c r="C15" s="118"/>
      <c r="D15" s="117" t="s">
        <v>76</v>
      </c>
      <c r="E15" s="150"/>
      <c r="F15" s="147"/>
    </row>
    <row r="16" spans="1:6" ht="22.5" customHeight="1" x14ac:dyDescent="0.25">
      <c r="A16" s="145"/>
      <c r="B16" s="142"/>
      <c r="C16" s="118"/>
      <c r="D16" s="117" t="s">
        <v>45</v>
      </c>
      <c r="E16" s="151"/>
      <c r="F16" s="148"/>
    </row>
    <row r="17" spans="1:35" ht="63.75" customHeight="1" x14ac:dyDescent="0.25">
      <c r="A17" s="57">
        <v>13</v>
      </c>
      <c r="B17" s="114" t="s">
        <v>82</v>
      </c>
      <c r="C17" s="116"/>
      <c r="D17" s="111"/>
      <c r="E17" s="113"/>
      <c r="F17" s="58" t="s">
        <v>53</v>
      </c>
    </row>
    <row r="18" spans="1:35" ht="15" customHeight="1" x14ac:dyDescent="0.2">
      <c r="A18" s="59"/>
    </row>
    <row r="19" spans="1:35" ht="15" customHeight="1" x14ac:dyDescent="0.2">
      <c r="A19" s="39"/>
    </row>
    <row r="21" spans="1:35" ht="15" customHeight="1" x14ac:dyDescent="0.2">
      <c r="A21" s="40"/>
    </row>
    <row r="23" spans="1:35" s="38" customFormat="1" ht="15" customHeight="1" x14ac:dyDescent="0.2">
      <c r="D23" s="88"/>
      <c r="E23" s="41"/>
      <c r="F23" s="41"/>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35" s="38" customFormat="1" ht="15" customHeight="1" x14ac:dyDescent="0.2">
      <c r="D24" s="88"/>
      <c r="E24" s="41"/>
      <c r="F24" s="41"/>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s="38" customFormat="1" ht="15" customHeight="1" x14ac:dyDescent="0.2">
      <c r="D25" s="88"/>
      <c r="E25" s="41"/>
      <c r="F25" s="41"/>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row>
    <row r="26" spans="1:35" s="38" customFormat="1" ht="15" customHeight="1" x14ac:dyDescent="0.2">
      <c r="D26" s="88"/>
      <c r="E26" s="41"/>
      <c r="F26" s="41"/>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row>
    <row r="27" spans="1:35" s="38" customFormat="1" ht="15" customHeight="1" x14ac:dyDescent="0.2">
      <c r="D27" s="88"/>
      <c r="E27" s="41"/>
      <c r="F27" s="41"/>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row>
    <row r="28" spans="1:35" s="38" customFormat="1" ht="15" customHeight="1" x14ac:dyDescent="0.2">
      <c r="D28" s="88"/>
      <c r="E28" s="41"/>
      <c r="F28" s="41"/>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row>
    <row r="29" spans="1:35" s="38" customFormat="1" ht="15" customHeight="1" x14ac:dyDescent="0.2">
      <c r="D29" s="88"/>
      <c r="E29" s="41"/>
      <c r="F29" s="41"/>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1:35" s="38" customFormat="1" ht="15" customHeight="1" x14ac:dyDescent="0.2">
      <c r="D30" s="88"/>
      <c r="E30" s="41"/>
      <c r="F30" s="41"/>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row>
    <row r="31" spans="1:35" s="38" customFormat="1" ht="15" customHeight="1" x14ac:dyDescent="0.2">
      <c r="D31" s="88"/>
      <c r="E31" s="41"/>
      <c r="F31" s="41"/>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row>
    <row r="32" spans="1:35" s="38" customFormat="1" ht="15" customHeight="1" x14ac:dyDescent="0.2">
      <c r="D32" s="88"/>
      <c r="E32" s="41"/>
      <c r="F32" s="41"/>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row>
    <row r="33" spans="1:35" s="38" customFormat="1" ht="15" customHeight="1" x14ac:dyDescent="0.2">
      <c r="D33" s="88"/>
      <c r="E33" s="41"/>
      <c r="F33" s="41"/>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row>
    <row r="34" spans="1:35" s="38" customFormat="1" ht="15" customHeight="1" x14ac:dyDescent="0.2">
      <c r="D34" s="88"/>
      <c r="E34" s="41"/>
      <c r="F34" s="41"/>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5" spans="1:35" s="38" customFormat="1" ht="15" customHeight="1" x14ac:dyDescent="0.2">
      <c r="D35" s="88"/>
      <c r="E35" s="41"/>
      <c r="F35" s="41"/>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row>
    <row r="36" spans="1:35" s="38" customFormat="1" ht="15" customHeight="1" x14ac:dyDescent="0.2">
      <c r="D36" s="88"/>
      <c r="E36" s="41"/>
      <c r="F36" s="41"/>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1:35" s="38" customFormat="1" ht="15" customHeight="1" x14ac:dyDescent="0.2">
      <c r="D37" s="88"/>
      <c r="E37" s="41"/>
      <c r="F37" s="41"/>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s="38" customFormat="1" ht="15" customHeight="1" x14ac:dyDescent="0.2">
      <c r="D38" s="88"/>
      <c r="E38" s="41"/>
      <c r="F38" s="41"/>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1:35" s="38" customFormat="1" ht="15" customHeight="1" x14ac:dyDescent="0.2">
      <c r="D39" s="88"/>
      <c r="E39" s="41"/>
      <c r="F39" s="41"/>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0" spans="1:35" s="38" customFormat="1" ht="15" customHeight="1" x14ac:dyDescent="0.2">
      <c r="D40" s="88"/>
      <c r="E40" s="41"/>
      <c r="F40" s="41"/>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1:35" s="38" customFormat="1" ht="15" customHeight="1" x14ac:dyDescent="0.2">
      <c r="A41" s="59"/>
      <c r="D41" s="88"/>
      <c r="E41" s="41"/>
      <c r="F41" s="41"/>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1:35" s="38" customFormat="1" ht="15" customHeight="1" x14ac:dyDescent="0.2">
      <c r="A42" s="59"/>
      <c r="D42" s="88"/>
      <c r="E42" s="41"/>
      <c r="F42" s="41"/>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1:35" s="38" customFormat="1" ht="15" customHeight="1" x14ac:dyDescent="0.2">
      <c r="A43" s="59"/>
      <c r="D43" s="88"/>
      <c r="E43" s="41"/>
      <c r="F43" s="41"/>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row>
    <row r="44" spans="1:35" s="38" customFormat="1" ht="15" customHeight="1" x14ac:dyDescent="0.2">
      <c r="A44" s="59"/>
      <c r="D44" s="88"/>
      <c r="E44" s="41"/>
      <c r="F44" s="41"/>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35" s="38" customFormat="1" ht="15" customHeight="1" x14ac:dyDescent="0.2">
      <c r="A45" s="59"/>
      <c r="D45" s="88"/>
      <c r="E45" s="41"/>
      <c r="F45" s="41"/>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35" s="38" customFormat="1" ht="15" customHeight="1" x14ac:dyDescent="0.2">
      <c r="A46" s="59"/>
      <c r="D46" s="88"/>
      <c r="E46" s="41"/>
      <c r="F46" s="41"/>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row>
    <row r="47" spans="1:35" s="38" customFormat="1" ht="15" customHeight="1" x14ac:dyDescent="0.2">
      <c r="A47" s="59"/>
      <c r="D47" s="88"/>
      <c r="E47" s="41"/>
      <c r="F47" s="41"/>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s="38" customFormat="1" ht="15" customHeight="1" x14ac:dyDescent="0.2">
      <c r="A48" s="59"/>
      <c r="D48" s="88"/>
      <c r="E48" s="41"/>
      <c r="F48" s="41"/>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s="38" customFormat="1" ht="15" customHeight="1" x14ac:dyDescent="0.2">
      <c r="A49" s="59"/>
      <c r="D49" s="88"/>
      <c r="E49" s="41"/>
      <c r="F49" s="41"/>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sheetData>
  <sheetProtection algorithmName="SHA-512" hashValue="8J8LGdoqfv3TitcBVGpsr4aJjKEf30DqkbNqNduk5mDAjvRiFclXws53g/rZ6qQ8aqWDlp3x90W+vWrO4QWI8w==" saltValue="c9eif8fe1hPOguBcRU1zIw==" spinCount="100000" sheet="1" scenarios="1"/>
  <protectedRanges>
    <protectedRange sqref="E5:E17 D5:D7 D9:D17" name="C8"/>
    <protectedRange sqref="C8" name="C8_2"/>
  </protectedRanges>
  <autoFilter ref="A4:D5" xr:uid="{A0FDCA5A-9A41-49CF-AD9A-F548168AB504}"/>
  <mergeCells count="6">
    <mergeCell ref="B1:E1"/>
    <mergeCell ref="B8:B16"/>
    <mergeCell ref="A8:A16"/>
    <mergeCell ref="F8:F16"/>
    <mergeCell ref="E8:E16"/>
    <mergeCell ref="C8:D8"/>
  </mergeCells>
  <dataValidations count="1">
    <dataValidation type="list" allowBlank="1" showInputMessage="1" showErrorMessage="1" sqref="D5 D7" xr:uid="{63845FE8-545A-4D54-B32E-2D3D95AD9D11}">
      <formula1>INDIRECT("Table2[Table2]")</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C78F-95F3-4453-838F-4C36F3BD0396}">
  <sheetPr codeName="Sheet19">
    <tabColor theme="3" tint="0.39997558519241921"/>
  </sheetPr>
  <dimension ref="A1:AH38"/>
  <sheetViews>
    <sheetView showGridLines="0" zoomScale="80" zoomScaleNormal="80" workbookViewId="0">
      <pane xSplit="1" ySplit="4" topLeftCell="B5" activePane="bottomRight" state="frozen"/>
      <selection pane="topRight" activeCell="I6" sqref="I6"/>
      <selection pane="bottomLeft" activeCell="I6" sqref="I6"/>
      <selection pane="bottomRight" activeCell="C5" sqref="C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6" t="s">
        <v>83</v>
      </c>
      <c r="C1" s="126"/>
      <c r="D1" s="126"/>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64.5" customHeight="1" x14ac:dyDescent="0.25">
      <c r="A5" s="57">
        <v>14</v>
      </c>
      <c r="B5" s="49" t="s">
        <v>84</v>
      </c>
      <c r="C5" s="107" t="s">
        <v>81</v>
      </c>
      <c r="D5" s="113"/>
      <c r="E5" s="58">
        <v>1</v>
      </c>
    </row>
    <row r="6" spans="1:34" ht="63.75" customHeight="1" x14ac:dyDescent="0.25">
      <c r="A6" s="57">
        <v>15</v>
      </c>
      <c r="B6" s="49" t="s">
        <v>85</v>
      </c>
      <c r="C6" s="107" t="s">
        <v>81</v>
      </c>
      <c r="D6" s="113"/>
      <c r="E6" s="58">
        <v>3</v>
      </c>
    </row>
    <row r="7" spans="1:34" ht="63.75" customHeight="1" x14ac:dyDescent="0.25">
      <c r="A7" s="57">
        <v>16</v>
      </c>
      <c r="B7" s="49" t="s">
        <v>86</v>
      </c>
      <c r="C7" s="110" t="s">
        <v>167</v>
      </c>
      <c r="D7" s="113"/>
      <c r="E7" s="58" t="s">
        <v>53</v>
      </c>
    </row>
    <row r="8" spans="1:34" ht="72" x14ac:dyDescent="0.25">
      <c r="A8" s="57">
        <v>17</v>
      </c>
      <c r="B8" s="49" t="s">
        <v>87</v>
      </c>
      <c r="C8" s="107" t="s">
        <v>81</v>
      </c>
      <c r="D8" s="113"/>
      <c r="E8" s="58">
        <v>2</v>
      </c>
    </row>
    <row r="9" spans="1:34" ht="63.75" customHeight="1" x14ac:dyDescent="0.25">
      <c r="A9" s="57">
        <v>18</v>
      </c>
      <c r="B9" s="49" t="s">
        <v>82</v>
      </c>
      <c r="C9" s="111"/>
      <c r="D9" s="113"/>
      <c r="E9" s="58" t="s">
        <v>53</v>
      </c>
    </row>
    <row r="10" spans="1:34" ht="15" customHeight="1" x14ac:dyDescent="0.2">
      <c r="A10" s="5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sheetData>
  <sheetProtection algorithmName="SHA-512" hashValue="GNrVxMoBNuT7ZsUcRWDTqzzkXNrhSDzGCS54E3MvO7cDzuREk5DLdUL6wMj12euD5JiNz3cGb5zDmroURJtbsw==" saltValue="EOZDLb/FpKav/20jw1fqhQ==" spinCount="100000" sheet="1" scenarios="1"/>
  <protectedRanges>
    <protectedRange sqref="D9 D8 D5:D7" name="C8"/>
    <protectedRange sqref="C9" name="C8_1"/>
    <protectedRange sqref="C5" name="C8_2_1"/>
    <protectedRange sqref="C6" name="C8_2_2"/>
    <protectedRange sqref="C7" name="C8_3"/>
    <protectedRange sqref="C8" name="C8_2_3"/>
  </protectedRanges>
  <autoFilter ref="A4:C5" xr:uid="{A0FDCA5A-9A41-49CF-AD9A-F548168AB504}"/>
  <mergeCells count="1">
    <mergeCell ref="B1:D1"/>
  </mergeCells>
  <dataValidations count="2">
    <dataValidation type="list" allowBlank="1" showInputMessage="1" showErrorMessage="1" sqref="C5:C6" xr:uid="{41B35D06-2358-47C5-9AF7-D5A619F3DBF0}">
      <formula1>INDIRECT("Table2[Table2]")</formula1>
    </dataValidation>
    <dataValidation type="list" allowBlank="1" showInputMessage="1" showErrorMessage="1" sqref="C8" xr:uid="{8196302A-32A6-4F68-ACEF-4A5142183D37}">
      <formula1>INDIRECT("Table3[Table3]")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331FA2AAD1394D8F18B943F111B330" ma:contentTypeVersion="6" ma:contentTypeDescription="Create a new document." ma:contentTypeScope="" ma:versionID="7b488349f329e2c9d10a905de2d63e38">
  <xsd:schema xmlns:xsd="http://www.w3.org/2001/XMLSchema" xmlns:xs="http://www.w3.org/2001/XMLSchema" xmlns:p="http://schemas.microsoft.com/office/2006/metadata/properties" xmlns:ns2="7e22e6b5-ebed-40fe-9e24-7b47b2a2fc0f" xmlns:ns3="e166ff49-505b-440d-b691-9119ff6fefc0" targetNamespace="http://schemas.microsoft.com/office/2006/metadata/properties" ma:root="true" ma:fieldsID="69e377527b5d4db45f8cbb0d1de8907c" ns2:_="" ns3:_="">
    <xsd:import namespace="7e22e6b5-ebed-40fe-9e24-7b47b2a2fc0f"/>
    <xsd:import namespace="e166ff49-505b-440d-b691-9119ff6fe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22e6b5-ebed-40fe-9e24-7b47b2a2f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66ff49-505b-440d-b691-9119ff6fe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haredWithUsers xmlns="e166ff49-505b-440d-b691-9119ff6fefc0">
      <UserInfo>
        <DisplayName>Brian Gilbert (US)</DisplayName>
        <AccountId>95</AccountId>
        <AccountType/>
      </UserInfo>
    </SharedWithUsers>
  </documentManagement>
</p:properties>
</file>

<file path=customXml/itemProps1.xml><?xml version="1.0" encoding="utf-8"?>
<ds:datastoreItem xmlns:ds="http://schemas.openxmlformats.org/officeDocument/2006/customXml" ds:itemID="{02A39A13-169B-4310-B42A-2B7974CA1774}">
  <ds:schemaRefs>
    <ds:schemaRef ds:uri="http://schemas.microsoft.com/sharepoint/v3/contenttype/forms"/>
  </ds:schemaRefs>
</ds:datastoreItem>
</file>

<file path=customXml/itemProps2.xml><?xml version="1.0" encoding="utf-8"?>
<ds:datastoreItem xmlns:ds="http://schemas.openxmlformats.org/officeDocument/2006/customXml" ds:itemID="{ED35264E-373C-480B-B7B7-9E0213227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22e6b5-ebed-40fe-9e24-7b47b2a2fc0f"/>
    <ds:schemaRef ds:uri="e166ff49-505b-440d-b691-9119ff6fe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E886E-5511-4219-9A89-68C6340CB3C3}">
  <ds:schemaRefs>
    <ds:schemaRef ds:uri="http://purl.org/dc/dcmitype/"/>
    <ds:schemaRef ds:uri="http://schemas.microsoft.com/office/2006/metadata/properties"/>
    <ds:schemaRef ds:uri="http://purl.org/dc/elements/1.1/"/>
    <ds:schemaRef ds:uri="http://www.w3.org/XML/1998/namespace"/>
    <ds:schemaRef ds:uri="e166ff49-505b-440d-b691-9119ff6fefc0"/>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7e22e6b5-ebed-40fe-9e24-7b47b2a2fc0f"/>
  </ds:schemaRefs>
</ds:datastoreItem>
</file>

<file path=docMetadata/LabelInfo.xml><?xml version="1.0" encoding="utf-8"?>
<clbl:labelList xmlns:clbl="http://schemas.microsoft.com/office/2020/mipLabelMetadata">
  <clbl:label id="{11372f5f-8e19-4efb-8afe-8eac20a980c4}" enabled="1" method="Standard" siteId="{a25fff9c-3f63-4fb2-9a8a-d9bdd0321f9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Backend &gt;&gt;</vt:lpstr>
      <vt:lpstr>Additional Keep-Drop Criteria</vt:lpstr>
      <vt:lpstr>README</vt:lpstr>
      <vt:lpstr>Summary</vt:lpstr>
      <vt:lpstr>Supplier Comments</vt:lpstr>
      <vt:lpstr>Assessment &gt;&gt;</vt:lpstr>
      <vt:lpstr>1</vt:lpstr>
      <vt:lpstr>2</vt:lpstr>
      <vt:lpstr>3</vt:lpstr>
      <vt:lpstr>4</vt:lpstr>
      <vt:lpstr>5</vt:lpstr>
      <vt:lpstr>6</vt:lpstr>
      <vt:lpstr>Lists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 Fleming</dc:creator>
  <cp:keywords/>
  <dc:description/>
  <cp:lastModifiedBy>Schafer, Jesse M., M.B.A.</cp:lastModifiedBy>
  <cp:revision/>
  <dcterms:created xsi:type="dcterms:W3CDTF">2012-07-06T12:45:22Z</dcterms:created>
  <dcterms:modified xsi:type="dcterms:W3CDTF">2025-03-27T18:54:36Z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0x0101001A331FA2AAD1394D8F18B943F111B330</vt:lpwstr>
  </property>
  <property fmtid="{D5CDD505-2E9C-101B-9397-08002B2CF9AE}" pid="3" name="_dlc_DocIdItemGuid">
    <vt:lpwstr>a4635970-8862-423d-b70d-4af05c76d237</vt:lpwstr>
  </property>
  <property fmtid="{D5CDD505-2E9C-101B-9397-08002B2CF9AE}" pid="4" name="MediaServiceImageTags">
    <vt:lpwstr/>
  </property>
</Properties>
</file>